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130" tabRatio="819" activeTab="0"/>
  </bookViews>
  <sheets>
    <sheet name="รายจ่าย ต.ค. 63 - มี.ค. 64" sheetId="1" r:id="rId1"/>
  </sheets>
  <definedNames>
    <definedName name="_xlfn.BAHTTEXT" hidden="1">#NAME?</definedName>
    <definedName name="_xlnm.Print_Titles" localSheetId="0">'รายจ่าย ต.ค. 63 - มี.ค. 64'!$5:$5</definedName>
  </definedNames>
  <calcPr fullCalcOnLoad="1"/>
</workbook>
</file>

<file path=xl/sharedStrings.xml><?xml version="1.0" encoding="utf-8"?>
<sst xmlns="http://schemas.openxmlformats.org/spreadsheetml/2006/main" count="240" uniqueCount="196">
  <si>
    <t>ด้าน/แผนงาน/งาน</t>
  </si>
  <si>
    <t>รหัสบัญชี</t>
  </si>
  <si>
    <t>ด้านบริหารทั่วไป</t>
  </si>
  <si>
    <t>แผนงานบริหารงานทั่วไป</t>
  </si>
  <si>
    <t>งานบริหารงานทั่วไป</t>
  </si>
  <si>
    <t>งานบริหารงานคลัง</t>
  </si>
  <si>
    <t>ด้านบริการชุมชนและสังคม</t>
  </si>
  <si>
    <t>แผนงานการศึกษา</t>
  </si>
  <si>
    <t>แผนงานสาธารณสุข</t>
  </si>
  <si>
    <t>งานบริการสาธารณสุขและงานสาธารณสุขอื่น</t>
  </si>
  <si>
    <t>แผนงานเคหะและชุมชน</t>
  </si>
  <si>
    <t>งานบริหารทั่วไปเกี่ยวกับเคหะและชุมชน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</si>
  <si>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</si>
  <si>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</si>
  <si>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</si>
  <si>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</si>
  <si>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ด้านอื่น</t>
  </si>
  <si>
    <t>แผนงานงบกลาง</t>
  </si>
  <si>
    <t>งานงบกลาง</t>
  </si>
  <si>
    <t>00100</t>
  </si>
  <si>
    <t>00110</t>
  </si>
  <si>
    <t>00111</t>
  </si>
  <si>
    <t>00113</t>
  </si>
  <si>
    <t>00200</t>
  </si>
  <si>
    <t>00210</t>
  </si>
  <si>
    <t>00220</t>
  </si>
  <si>
    <t>00240</t>
  </si>
  <si>
    <t>00241</t>
  </si>
  <si>
    <t>00250</t>
  </si>
  <si>
    <t>00260</t>
  </si>
  <si>
    <t>00262</t>
  </si>
  <si>
    <t>00263</t>
  </si>
  <si>
    <t>00400</t>
  </si>
  <si>
    <t>00410</t>
  </si>
  <si>
    <t>00411</t>
  </si>
  <si>
    <t>งบประมาณที่ตั้งไว้</t>
  </si>
  <si>
    <t>ร้อยละของงบประมาณ</t>
  </si>
  <si>
    <t>คงเหลือ</t>
  </si>
  <si>
    <t>หมายเหตุ</t>
  </si>
  <si>
    <t>ร้อยละของการเบิกจ่าย</t>
  </si>
  <si>
    <t>00120</t>
  </si>
  <si>
    <t>แผนงานการรักษาความสงบภายใน</t>
  </si>
  <si>
    <t>ค่าเช่าบ้าน</t>
  </si>
  <si>
    <t>รายจ่ายเพื่อให้ได้มาซึ่งบริการ</t>
  </si>
  <si>
    <t>ค่าใช้จ่ายในในการเดินทางไปราชการ</t>
  </si>
  <si>
    <t>ค่าวัสดุโฆษณาและเผยแพร่</t>
  </si>
  <si>
    <t>ค่าวัสดุคอมพิวเตอร์</t>
  </si>
  <si>
    <t>ค่าวัสดุสำนักงาน</t>
  </si>
  <si>
    <t>เงินสมทบกองทุนประกันสังคม</t>
  </si>
  <si>
    <t>รวม</t>
  </si>
  <si>
    <t>รวมรายจ่าย</t>
  </si>
  <si>
    <t>วัสดุไฟฟ้าและวิทยุ</t>
  </si>
  <si>
    <t>00223</t>
  </si>
  <si>
    <t>00211</t>
  </si>
  <si>
    <t>งานบริหารทั่วไปเกี่ยวกับการศึกษา</t>
  </si>
  <si>
    <t>ค่าบำรุงรักษาและซ่อมแซม</t>
  </si>
  <si>
    <t>เงินเดือนพนักงาน</t>
  </si>
  <si>
    <t>รายจ่ายเกี่ยวกับการรับรองและพิธีการ</t>
  </si>
  <si>
    <t>ค่าใช้จ่ายในการเดินทางไปราชการ</t>
  </si>
  <si>
    <t>วัสดุสำนักงาน</t>
  </si>
  <si>
    <t>เงินเพิ่มต่างๆ ของพนักงานจ้าง</t>
  </si>
  <si>
    <t>ค่าตอบแทนการปฏิบัติงานนอกเวลาราชการ</t>
  </si>
  <si>
    <t>วัสดุก่อสร้าง</t>
  </si>
  <si>
    <t>วัสดุคอมพิวเตอร์</t>
  </si>
  <si>
    <t>เงินเพิ่มต่าง ๆ ของพนักงานจ้าง</t>
  </si>
  <si>
    <t>เบี้ยยังชีพผู้ป่วยโรคเอดส์</t>
  </si>
  <si>
    <t>เงินสมทบกองทุนบำเหน็จบำนาญข้างราชการส่วนท้องถิ่น  (กบท.)</t>
  </si>
  <si>
    <t>เงินเพิ่มต่าง ๆ ของพนักงาน</t>
  </si>
  <si>
    <t>เงินค่าตอบแทนประจำตำแหน่งนายก/รองนายก อบต.</t>
  </si>
  <si>
    <t>เงินค่าตอบแทนพิเศษนายก/รองนายก อบต.</t>
  </si>
  <si>
    <t>สำรองจ่าย</t>
  </si>
  <si>
    <t>เงินเดือนนายก/รองนายก</t>
  </si>
  <si>
    <t>ค่าตอบแทนผู้ปฏิบัติราชการอันเป็นประโยชน์แก่ อปท.</t>
  </si>
  <si>
    <t>ค่าตอบแทนการปฏิบัติเวลาราชการอันเป็นประโยชน์แก่ อปท.</t>
  </si>
  <si>
    <t>เงินประจำตำแหน่ง</t>
  </si>
  <si>
    <t>เงินเดือน/ค่าตอบแทนเลขานุการนายก อบต./เลขานุการ สภา อบต.</t>
  </si>
  <si>
    <t>เงินเดือน/ค่าตอบแทนประธานสภาฯ รองประธานสภาฯ สมาชิกสภาฯ</t>
  </si>
  <si>
    <t>มีความจำเป็นต้องใช้อีก</t>
  </si>
  <si>
    <t>รวมไตรมาสที่ 1</t>
  </si>
  <si>
    <t>เงินเพิ่มต่างๆของพนักงานจ้าง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</si>
  <si>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</si>
  <si>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</si>
  <si>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</si>
  <si>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 xml:space="preserve">วัสดุงานบ้านงานครัว </t>
  </si>
  <si>
    <t>วัสดุยานพาหนะและขนส่ง</t>
  </si>
  <si>
    <t xml:space="preserve">วัสดุเชื้อเพลิงและหล่อลื่น  </t>
  </si>
  <si>
    <t>รายจ่ายเกี่ยวเนื่องกับการปฏิบัติราชการที่ไม่เข้าฯ  (ค่าใช้จ่ายในการเดินทางไปราชการ)</t>
  </si>
  <si>
    <t>รายจ่ายตามข้อผูกพัน (ค่าเงินสมทบกองทุนหลักประกันสุขภาพระดับท้องถิ่น)</t>
  </si>
  <si>
    <t>ค่าตอบแทนพนักงานจ้าง</t>
  </si>
  <si>
    <t>00121</t>
  </si>
  <si>
    <t>งานบริหารทั่วไปเกี่ยวกับการรักษาความสงบภายใน</t>
  </si>
  <si>
    <t>งานบริหารทั่วไปเกี่ยวกับการสร้างความเข้มแข็งชุมชน</t>
  </si>
  <si>
    <t>00251</t>
  </si>
  <si>
    <t>เงินช่วยเหลือการศึกษาบุตร</t>
  </si>
  <si>
    <t xml:space="preserve">   องค์การบริหารส่วนตำบลผางาม</t>
  </si>
  <si>
    <t>ค่าใช้จ่ายในการจัด อบต. เคลื่อนที่</t>
  </si>
  <si>
    <t>ค่าใช้จ่ายในการฝึกอบรมและสัมมนา</t>
  </si>
  <si>
    <t>ค่าไฟฟ้า</t>
  </si>
  <si>
    <t>ค่าใช้จ่ายการพัฒนาประสิทธิภาพการจัดเก็บรายได้และการจัดทำข้อมูลฯ</t>
  </si>
  <si>
    <t>โครงการอุ้ยสอนหลาน</t>
  </si>
  <si>
    <t>ค่าใช้จ่ายตามโครงการรณรงค์ป้องกันและแก้ไขปัญหายาเสพติด</t>
  </si>
  <si>
    <t>ค่าจ้างเหมาบริการต่างๆ ของศูนย์พัฒนาเด็กเล็ก</t>
  </si>
  <si>
    <t>ค่าใช้จ่ายในงานรัฐพิธีและพิธีทางศาสนา</t>
  </si>
  <si>
    <t>ค่าใช้จ่ายตามโครงการครอบครัวตามรอยพ่อใช้ชีวิตอย่างพอเพียง</t>
  </si>
  <si>
    <t>เบี้ยยังชีพผู้สูงอายุ</t>
  </si>
  <si>
    <t>เบี้ยยังชีพผู้พิการ</t>
  </si>
  <si>
    <t>เงินเพิ่มต่างๆ ของพนักงานส่วนตำบล</t>
  </si>
  <si>
    <t>โครงการสนับสนุนค่าใช้จ่ายการบริหารสถานศึกษา</t>
  </si>
  <si>
    <t>โครงการพัฒนามาตรฐานการปฏิบัติงานและคุณธรรมแก่บุคลากร</t>
  </si>
  <si>
    <t>โครงการพัฒนาระบบอินเตอร์เน็ตและเว็บไซต์</t>
  </si>
  <si>
    <t>โครงการศูนย์ปฏิบัติการร่วมในการช่วยเหลือประชาชนของ อปท.</t>
  </si>
  <si>
    <t>ค่าวัสดุงานบ้านงานครัว</t>
  </si>
  <si>
    <t>โครงการรณรงค์ป้องกันแก้ไขปัญหาไฟป่าและหมอกควัน</t>
  </si>
  <si>
    <t>โครงการฝึกซ้อมแผนป้องกันและบรรเทาสาธารณภัย</t>
  </si>
  <si>
    <t>โครงการรณรงค์ป้องกันและลดอุบัติเหตุทางถนนในช่วงเทศกาล</t>
  </si>
  <si>
    <t>วัสดุงานบ้านงานครัว</t>
  </si>
  <si>
    <t>โครงการผ่าตัด - ทำหมันเพื่อลดจำนวนสุนัขและแมว</t>
  </si>
  <si>
    <t>โครงการพ่นหมอกควันประจำปีงบประมาณ 2563</t>
  </si>
  <si>
    <t>โครงการรณรงค์การคัดแยกขยะในครัวเรือน</t>
  </si>
  <si>
    <t>โครงการระบบการแพทย์ฉุกเฉิน อบค.ผางาม</t>
  </si>
  <si>
    <t>โครงการสัตว์ปลอดโรค คนปลอดภัยจากโรคพิษสุนัขบ้าน</t>
  </si>
  <si>
    <t>วัสดุวิทยาศาสตร์หรือการแพทย์</t>
  </si>
  <si>
    <t>อุดหนุนคณะกรรมการหมู่บ้าน หมู่ที่ 1 บ้านร่องห้า</t>
  </si>
  <si>
    <t>อุดหนุนคณะกรรมการหมู่บ้าน หมู่ที่ 2 บ้านทุ่งยั้ง</t>
  </si>
  <si>
    <t>อุดหนุนคณะกรรมการหมู่บ้าน หมู่ที่ 3 บ้านหัวฝาย</t>
  </si>
  <si>
    <t>อุดหนุนคณะกรรมการหมู่บ้าน หมู่ที่ 4 บ้านสันง้อนไถ</t>
  </si>
  <si>
    <t>อุดหนุนคณะกรรมการหมู่บ้าน หมู่ที่ 5 บ้านป่าบง</t>
  </si>
  <si>
    <t>อุดหนุนคณะกรรมการหมู่บ้าน หมู่ที่ 6 บ้านร่องคือ</t>
  </si>
  <si>
    <t>อุดหนุนคณะกรรมการหมู่บ้าน หมู่ที่ 7 บ้านดงมะตื๋น</t>
  </si>
  <si>
    <t>อุดหนุนคณะกรรมการหมู่บ้าน หมู่ที่ 8 บ้านหนองบัว</t>
  </si>
  <si>
    <t>อุดหนุนคณะกรรมการหมู่บ้าน หมู่ที่ 9 บ้านผางาม</t>
  </si>
  <si>
    <t>อุดหนุนคณะกรรมการหมู่บ้าน หมู่ที่ 10 บ้านเนินสยาม</t>
  </si>
  <si>
    <t>อุดหนุนคณะกรรมการหมู่บ้าน หมู่ที่ 11 บ้านร่องเจริญ</t>
  </si>
  <si>
    <t>อุดหนุนคณะกรรมการหมู่บ้าน หมู่ที่ 12 บ้านบ้านบงใต้</t>
  </si>
  <si>
    <t>อุดหนุนคณะกรรมการหมู่บ้าน หมู่ที่ 13 บ้านทุ่งยั้งใหม่</t>
  </si>
  <si>
    <t>อุดหนุนคณะกรรมการหมู่บ้าน หมู่ที่ 14 บ้านป่าบงเหนือ</t>
  </si>
  <si>
    <t>อุดหนุนคณะกรรมการหมู่บ้าน หมู่ที่ 15 บ้านทุ่งยั้งใหม่</t>
  </si>
  <si>
    <t>ค่าตอบแทนจ้างออกแบบ ควบคุมงานก่อสร้างฯ</t>
  </si>
  <si>
    <t>ค่าใช้จ่ายในการตรวจสอบคุณภาพน้ำประปาหมู่บ้าน</t>
  </si>
  <si>
    <t>ค่าใช้จ่ายโครงการพัฒนาศักยภาพกลุ่มสตรี ผู้สูงอายุฯ</t>
  </si>
  <si>
    <t>อุดหนุนโครงการจัดกิจกรรมในงานวันสำคัญของชาติ</t>
  </si>
  <si>
    <t>อุดหนุนโครงการป้องกันและแก้ไขปัญหายาเสพติดระดับอำเภอ</t>
  </si>
  <si>
    <t>โครงการส่งเสริมกิจกรรมเพื่อพัฒนาเด็กและเยาวชนช่วงปิดภาคเรียน</t>
  </si>
  <si>
    <t>โครงการส่งเสริมทำนุบำรุงศิลปะ วัฒนธรรม ประเพณีและภูมิปัญญาฯ</t>
  </si>
  <si>
    <t>อุดหนุนโรงเรียนบ้านป่าบง โครงการส่งเสริมภูมิปัญญาท้องถิ่น</t>
  </si>
  <si>
    <t>อุดหนุนโรงเรียนบ้านร่องห้า โครงการส่งเสริมคุณธรรม จริยธรรม</t>
  </si>
  <si>
    <t>00322</t>
  </si>
  <si>
    <t>00312</t>
  </si>
  <si>
    <t>งานก่อสร้างโครงสร้างพื้นฐาน</t>
  </si>
  <si>
    <t>งานส่งเสริมการเกษตร</t>
  </si>
  <si>
    <t>โครงการส่งเสริมและอนุรักษ์ทรัพยากรธรรมชาติฯ</t>
  </si>
  <si>
    <t>วัสดุการเกษตร</t>
  </si>
  <si>
    <t>00321</t>
  </si>
  <si>
    <t>งานอนุรักษ์แหล่งน้ำและป่าไม้</t>
  </si>
  <si>
    <t>โครงการ "รักน้ำ" รักป่า รักแผ่นดิน</t>
  </si>
  <si>
    <t>เงินสมทบกองทุนทดแทน</t>
  </si>
  <si>
    <t>โครงการเลือกตั้งผู้บริหารและสมาชิกสภาท้องถิ่น</t>
  </si>
  <si>
    <t>รายงานแสดงผลการดำเนินงานตามข้อบัญญัติงบประมาณรายจ่าย ประจำปีงบประมาณ   พ.ศ.  2564</t>
  </si>
  <si>
    <t>ค่าธรรมเนียมในการรังรัดที่ดินของ อบต.ผางาม</t>
  </si>
  <si>
    <t>โครงการอบรมพัฒนาศักยภาพสมาชิกสภาท้องถิ่น</t>
  </si>
  <si>
    <t>รายจ่ายอื่น (ค่าสำรวจความพึงพอใจของผู้รับบริการของ อปท.)</t>
  </si>
  <si>
    <t>วัสดุเครื่องดับเพลิง</t>
  </si>
  <si>
    <t>วัสดุเครื่องแต่งกาย</t>
  </si>
  <si>
    <t>โครงการฝึกอบรมชุดปฏิบัติการจิตอาสาภัยพิบัติประจำ อปท.</t>
  </si>
  <si>
    <t>อุดหนุนโรงเรียนบ้านทุ่งยั้งหัวฝายวิทยาโครงการเกษตรตามรอยพ่อฯ</t>
  </si>
  <si>
    <t>อุดหนุนโรงเรียนบ้านหนองบัวผาบ่มตามโครงการเศรษฐกิจพอเพียงฯ</t>
  </si>
  <si>
    <t>โครงการพัฒนาและส่งเสริมศักยภาพของครูและผู้ดูแลเด็ก</t>
  </si>
  <si>
    <t>โครงการส่งเสริมกิจกรรมเพื่อพัฒนาการที่เหมาะสมฯ</t>
  </si>
  <si>
    <t>โครงการอบรมเชิงปฏิบัติการเรื่อง "สื่อการเรียนรู้สำหรับครูปฐมวัย"</t>
  </si>
  <si>
    <t>ค่าอาหารเสริม (นม)</t>
  </si>
  <si>
    <t>อุดหนุนให้แก่โรงเรียนสังกัดคณะกรรมการการศึกษาขั้นพื้นฐานฯ</t>
  </si>
  <si>
    <t>วัสดุเชื้อเพลิงและหล่อลื่น</t>
  </si>
  <si>
    <t>โครงการก่อสร้างถนน คสล. ซอย 2 บ้านร่องเจริญ หมู่ที่ 11</t>
  </si>
  <si>
    <t>โครงการก่อสร้างถนน คสล. ซอย 2 บ้านสันง้อนไถ หมู่ที่ 4</t>
  </si>
  <si>
    <t>โครงการก่อสร้างถนน คสล. ซอย 4 บ้านเนินสยาม หมู่ที่ 10</t>
  </si>
  <si>
    <t>โครงการก่อสร้างถนน คสล. สายการเกษตรเข้าสะพานลำน้ำต๊าก ม.14</t>
  </si>
  <si>
    <t>โครงการก่อสร้างถนน คสล. สายบ่อคำ ซอย 8 บ้านผางาม หมู่ที่ 9</t>
  </si>
  <si>
    <t>โครงการก่อสร้างถนน คสล. ซอย 13 บ้านหนองบัวผาบ่ม หมู่ที่ 8</t>
  </si>
  <si>
    <t>โครงการก่อสร้างถนน คสล. ทางไปอ่างเก็บน้ำห้วยยาง ซอย 13 บ้านร่องห้า หมู่ที่ 1</t>
  </si>
  <si>
    <t>โครงการก่อสร้างถนน คสล. สายการเกษตรห้วยป่ากล้วย บ้านป่าบง หมู่ที่ 5</t>
  </si>
  <si>
    <t>โครงการก่อสร้างถนน คสล. ซอย 5 บ้านดงมะตื๋นใหม่ หมู่ที่ 15</t>
  </si>
  <si>
    <t>โครงการก่อสร้างระบบประปาหมู่บ้าน บ้านทุ่งยั้ง หมู่ที่ 2</t>
  </si>
  <si>
    <t>โครงการก่อสร้างรางระบายน้ำ คสล. (แบบมีฝาปิด) ซอย 8 บ้านร่องคือ หมู่ที่ 6</t>
  </si>
  <si>
    <t>โครงการก่อสร้างรางระบายน้ำ คสล. แบบมีฝาปิด หมู่ที่ 7</t>
  </si>
  <si>
    <t>โครงการก่อสร้างรางระบายน้ำ คสล. (แบบมีฝาปิด) ซอย 14 หมู่ที่ 12</t>
  </si>
  <si>
    <t>โครงการแข่งขันกีฬาผู้สุงอายุ ประจำปี 2564</t>
  </si>
  <si>
    <t>โครงการแข่งขันกีฬาศูนย์พัฒนาเด็กเล็กผางามเกมส์</t>
  </si>
  <si>
    <t>โครงการสืบสานประเพณีแปดเป็ง ประจำปี 2564</t>
  </si>
  <si>
    <t>อุดหนุนสำนักงานวัฒนธรรมจังหวัดเชียงราย</t>
  </si>
  <si>
    <t>โครงการก่อสร้างอาคารอเนกประสงค์ อบต.ผางาม</t>
  </si>
  <si>
    <t>โครงการก่อสร้างฝารางระบายน้ำ คสล. ซอย 4,7,9,10 หมู่ที่ 13</t>
  </si>
  <si>
    <t>โครงการอนุรักษ์พันธุกรรมพืชฯ</t>
  </si>
  <si>
    <t>โครงการขุดลอกลำห้วยบ้าน บ้านหัวฝาย หมู่ที่ 3</t>
  </si>
  <si>
    <t>อุดหนุนโรงเรียนดงมะตื๋น ตามโครงการส่งเสริมพัฒนาฯ</t>
  </si>
  <si>
    <t>อุดหนุนโรงเรียนดอนศิลาผางามวิทยาคมตามโครงการพัฒนาฯ</t>
  </si>
  <si>
    <t>ตั้งแต่วันที่    1   ตุลาคม   2563   -   วันที่   31  มีนาคม  2564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</si>
</sst>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0.00000"/>
    <numFmt numFmtId="189" formatCode="0.0000"/>
    <numFmt numFmtId="190" formatCode="0.000"/>
    <numFmt numFmtId="191" formatCode="0.0"/>
    <numFmt numFmtId="192" formatCode="_-* #,##0.0_-;\-* #,##0.0_-;_-* &quot;-&quot;??_-;_-@_-"/>
    <numFmt numFmtId="193" formatCode="_-* #,##0_-;\-* #,##0_-;_-* &quot;-&quot;??_-;_-@_-"/>
    <numFmt numFmtId="194" formatCode="[$-41E]d\ mmmm\ yyyy"/>
    <numFmt numFmtId="195" formatCode="_-* #,##0.000_-;\-* #,##0.000_-;_-* &quot;-&quot;??_-;_-@_-"/>
    <numFmt numFmtId="196" formatCode="ว\ ดดด\ ปป"/>
    <numFmt numFmtId="197" formatCode="d\ \ mmm\ yy"/>
    <numFmt numFmtId="198" formatCode="mmm\-yyyy"/>
    <numFmt numFmtId="199" formatCode="dd\ ดดด\ yyyy"/>
    <numFmt numFmtId="200" formatCode="00000"/>
    <numFmt numFmtId="201" formatCode="000000"/>
    <numFmt numFmtId="202" formatCode="\(\ 0\)"/>
    <numFmt numFmtId="203" formatCode="dd\ \ ดดดด\ \ yyyy"/>
    <numFmt numFmtId="204" formatCode="\(00000\)"/>
    <numFmt numFmtId="205" formatCode="\(00,000\)"/>
    <numFmt numFmtId="206" formatCode="\(00,000.00\)"/>
    <numFmt numFmtId="207" formatCode="_(* #,##0.00_);_(* \(#,##0.00\);_(* &quot;-&quot;??_);_(@_)"/>
    <numFmt numFmtId="208" formatCode="\(0,000.00\)"/>
    <numFmt numFmtId="209" formatCode="d\ \ ดดด\ \ yy"/>
    <numFmt numFmtId="210" formatCode="00,000.00"/>
    <numFmt numFmtId="211" formatCode="#,##0.00_ ;\-#,##0.00\ "/>
  </numFmts>
  <fonts count="43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E2FA"/>
        <bgColor indexed="64"/>
      </patternFill>
    </fill>
    <fill>
      <patternFill patternType="solid">
        <fgColor rgb="FFD8F9D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1F0FB"/>
        <bgColor indexed="64"/>
      </patternFill>
    </fill>
    <fill>
      <patternFill patternType="solid">
        <fgColor rgb="FF9DF3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8" fillId="19" borderId="5" applyNumberFormat="0" applyAlignment="0" applyProtection="0"/>
    <xf numFmtId="0" fontId="0" fillId="31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3" fontId="1" fillId="0" borderId="0" xfId="36" applyFont="1" applyAlignment="1">
      <alignment/>
    </xf>
    <xf numFmtId="0" fontId="1" fillId="0" borderId="0" xfId="0" applyFont="1" applyAlignment="1">
      <alignment wrapText="1"/>
    </xf>
    <xf numFmtId="43" fontId="2" fillId="0" borderId="0" xfId="36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3" fontId="1" fillId="0" borderId="10" xfId="36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3" fontId="2" fillId="32" borderId="10" xfId="36" applyFont="1" applyFill="1" applyBorder="1" applyAlignment="1">
      <alignment horizontal="center" vertical="center" wrapText="1"/>
    </xf>
    <xf numFmtId="43" fontId="2" fillId="0" borderId="10" xfId="36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 quotePrefix="1">
      <alignment vertical="top" wrapText="1"/>
    </xf>
    <xf numFmtId="0" fontId="2" fillId="0" borderId="11" xfId="0" applyFont="1" applyBorder="1" applyAlignment="1">
      <alignment vertical="top" wrapText="1"/>
    </xf>
    <xf numFmtId="43" fontId="1" fillId="0" borderId="11" xfId="36" applyFont="1" applyBorder="1" applyAlignment="1">
      <alignment wrapText="1"/>
    </xf>
    <xf numFmtId="0" fontId="1" fillId="0" borderId="11" xfId="0" applyFont="1" applyBorder="1" applyAlignment="1">
      <alignment wrapText="1"/>
    </xf>
    <xf numFmtId="43" fontId="1" fillId="32" borderId="11" xfId="36" applyFont="1" applyFill="1" applyBorder="1" applyAlignment="1">
      <alignment/>
    </xf>
    <xf numFmtId="43" fontId="2" fillId="0" borderId="11" xfId="36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43" fontId="1" fillId="0" borderId="0" xfId="36" applyFont="1" applyAlignment="1">
      <alignment wrapText="1"/>
    </xf>
    <xf numFmtId="0" fontId="2" fillId="34" borderId="11" xfId="0" applyFont="1" applyFill="1" applyBorder="1" applyAlignment="1" quotePrefix="1">
      <alignment vertical="top" wrapText="1"/>
    </xf>
    <xf numFmtId="0" fontId="2" fillId="34" borderId="11" xfId="0" applyFont="1" applyFill="1" applyBorder="1" applyAlignment="1">
      <alignment vertical="top" wrapText="1"/>
    </xf>
    <xf numFmtId="43" fontId="2" fillId="34" borderId="11" xfId="36" applyFont="1" applyFill="1" applyBorder="1" applyAlignment="1">
      <alignment wrapText="1"/>
    </xf>
    <xf numFmtId="43" fontId="2" fillId="33" borderId="12" xfId="36" applyFont="1" applyFill="1" applyBorder="1" applyAlignment="1">
      <alignment wrapText="1"/>
    </xf>
    <xf numFmtId="43" fontId="3" fillId="0" borderId="11" xfId="0" applyNumberFormat="1" applyFont="1" applyBorder="1" applyAlignment="1">
      <alignment/>
    </xf>
    <xf numFmtId="0" fontId="1" fillId="0" borderId="11" xfId="0" applyFont="1" applyBorder="1" applyAlignment="1" quotePrefix="1">
      <alignment vertical="top" wrapText="1"/>
    </xf>
    <xf numFmtId="0" fontId="1" fillId="0" borderId="11" xfId="0" applyFont="1" applyBorder="1" applyAlignment="1">
      <alignment vertical="top" wrapText="1"/>
    </xf>
    <xf numFmtId="43" fontId="1" fillId="0" borderId="11" xfId="0" applyNumberFormat="1" applyFont="1" applyBorder="1" applyAlignment="1">
      <alignment wrapText="1"/>
    </xf>
    <xf numFmtId="43" fontId="1" fillId="0" borderId="11" xfId="0" applyNumberFormat="1" applyFont="1" applyBorder="1" applyAlignment="1">
      <alignment/>
    </xf>
    <xf numFmtId="43" fontId="1" fillId="33" borderId="13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43" fontId="1" fillId="33" borderId="11" xfId="0" applyNumberFormat="1" applyFont="1" applyFill="1" applyBorder="1" applyAlignment="1">
      <alignment/>
    </xf>
    <xf numFmtId="43" fontId="1" fillId="0" borderId="11" xfId="36" applyFont="1" applyBorder="1" applyAlignment="1">
      <alignment vertical="top" wrapText="1"/>
    </xf>
    <xf numFmtId="43" fontId="1" fillId="0" borderId="11" xfId="0" applyNumberFormat="1" applyFont="1" applyBorder="1" applyAlignment="1">
      <alignment vertical="top"/>
    </xf>
    <xf numFmtId="43" fontId="1" fillId="33" borderId="11" xfId="0" applyNumberFormat="1" applyFont="1" applyFill="1" applyBorder="1" applyAlignment="1">
      <alignment vertical="top"/>
    </xf>
    <xf numFmtId="43" fontId="3" fillId="0" borderId="11" xfId="0" applyNumberFormat="1" applyFont="1" applyBorder="1" applyAlignment="1">
      <alignment vertical="top"/>
    </xf>
    <xf numFmtId="43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3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43" fontId="4" fillId="0" borderId="11" xfId="0" applyNumberFormat="1" applyFont="1" applyBorder="1" applyAlignment="1">
      <alignment shrinkToFit="1"/>
    </xf>
    <xf numFmtId="43" fontId="1" fillId="33" borderId="14" xfId="0" applyNumberFormat="1" applyFont="1" applyFill="1" applyBorder="1" applyAlignment="1">
      <alignment/>
    </xf>
    <xf numFmtId="0" fontId="1" fillId="0" borderId="11" xfId="0" applyFont="1" applyBorder="1" applyAlignment="1" quotePrefix="1">
      <alignment horizontal="right" vertical="top" wrapText="1"/>
    </xf>
    <xf numFmtId="0" fontId="1" fillId="0" borderId="14" xfId="0" applyFont="1" applyBorder="1" applyAlignment="1" quotePrefix="1">
      <alignment horizontal="right" vertical="top" wrapText="1"/>
    </xf>
    <xf numFmtId="0" fontId="1" fillId="0" borderId="14" xfId="0" applyFont="1" applyBorder="1" applyAlignment="1">
      <alignment vertical="top" wrapText="1"/>
    </xf>
    <xf numFmtId="43" fontId="1" fillId="0" borderId="14" xfId="36" applyFont="1" applyBorder="1" applyAlignment="1">
      <alignment wrapText="1"/>
    </xf>
    <xf numFmtId="43" fontId="2" fillId="0" borderId="15" xfId="36" applyFont="1" applyBorder="1" applyAlignment="1">
      <alignment shrinkToFit="1"/>
    </xf>
    <xf numFmtId="43" fontId="5" fillId="0" borderId="0" xfId="36" applyFont="1" applyAlignment="1">
      <alignment/>
    </xf>
    <xf numFmtId="43" fontId="5" fillId="0" borderId="0" xfId="36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43" fontId="2" fillId="0" borderId="0" xfId="36" applyFont="1" applyBorder="1" applyAlignment="1">
      <alignment shrinkToFit="1"/>
    </xf>
    <xf numFmtId="0" fontId="5" fillId="0" borderId="0" xfId="0" applyFont="1" applyAlignment="1">
      <alignment vertical="top" wrapText="1"/>
    </xf>
    <xf numFmtId="43" fontId="4" fillId="0" borderId="0" xfId="36" applyFont="1" applyAlignment="1">
      <alignment wrapText="1"/>
    </xf>
    <xf numFmtId="43" fontId="6" fillId="0" borderId="0" xfId="36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4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43" fontId="1" fillId="0" borderId="0" xfId="36" applyFont="1" applyAlignment="1">
      <alignment horizontal="left"/>
    </xf>
    <xf numFmtId="43" fontId="1" fillId="0" borderId="0" xfId="36" applyFont="1" applyAlignment="1">
      <alignment horizontal="left" indent="2"/>
    </xf>
    <xf numFmtId="43" fontId="1" fillId="0" borderId="0" xfId="36" applyFont="1" applyAlignment="1">
      <alignment/>
    </xf>
    <xf numFmtId="0" fontId="2" fillId="35" borderId="11" xfId="0" applyFont="1" applyFill="1" applyBorder="1" applyAlignment="1" quotePrefix="1">
      <alignment vertical="top" wrapText="1"/>
    </xf>
    <xf numFmtId="0" fontId="2" fillId="35" borderId="11" xfId="0" applyFont="1" applyFill="1" applyBorder="1" applyAlignment="1">
      <alignment vertical="top" wrapText="1"/>
    </xf>
    <xf numFmtId="43" fontId="2" fillId="36" borderId="11" xfId="36" applyFont="1" applyFill="1" applyBorder="1" applyAlignment="1">
      <alignment wrapText="1"/>
    </xf>
    <xf numFmtId="43" fontId="2" fillId="33" borderId="14" xfId="0" applyNumberFormat="1" applyFont="1" applyFill="1" applyBorder="1" applyAlignment="1">
      <alignment/>
    </xf>
    <xf numFmtId="43" fontId="1" fillId="0" borderId="11" xfId="36" applyFont="1" applyBorder="1" applyAlignment="1">
      <alignment/>
    </xf>
    <xf numFmtId="43" fontId="1" fillId="0" borderId="11" xfId="36" applyFont="1" applyBorder="1" applyAlignment="1">
      <alignment vertical="top"/>
    </xf>
    <xf numFmtId="43" fontId="1" fillId="0" borderId="11" xfId="36" applyFont="1" applyFill="1" applyBorder="1" applyAlignment="1">
      <alignment wrapText="1"/>
    </xf>
    <xf numFmtId="0" fontId="1" fillId="0" borderId="11" xfId="0" applyFont="1" applyFill="1" applyBorder="1" applyAlignment="1" quotePrefix="1">
      <alignment vertical="top" wrapText="1"/>
    </xf>
    <xf numFmtId="0" fontId="1" fillId="0" borderId="11" xfId="0" applyFont="1" applyFill="1" applyBorder="1" applyAlignment="1">
      <alignment vertical="top" wrapText="1"/>
    </xf>
    <xf numFmtId="43" fontId="2" fillId="33" borderId="11" xfId="36" applyFont="1" applyFill="1" applyBorder="1" applyAlignment="1">
      <alignment wrapText="1"/>
    </xf>
    <xf numFmtId="43" fontId="1" fillId="33" borderId="13" xfId="0" applyNumberFormat="1" applyFont="1" applyFill="1" applyBorder="1" applyAlignment="1">
      <alignment vertical="top"/>
    </xf>
    <xf numFmtId="0" fontId="1" fillId="0" borderId="11" xfId="0" applyFont="1" applyBorder="1" applyAlignment="1">
      <alignment vertical="top" shrinkToFit="1"/>
    </xf>
    <xf numFmtId="43" fontId="2" fillId="0" borderId="1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zoomScalePageLayoutView="0" workbookViewId="0" topLeftCell="A1">
      <selection activeCell="O15" sqref="O15"/>
    </sheetView>
  </sheetViews>
  <sheetFormatPr defaultColWidth="9.140625" defaultRowHeight="21.75"/>
  <cols>
    <col min="1" max="1" width="8.421875" style="2" customWidth="1"/>
    <col min="2" max="2" width="50.7109375" style="2" customWidth="1"/>
    <col min="3" max="3" width="14.7109375" style="22" customWidth="1"/>
    <col min="4" max="4" width="9.7109375" style="4" bestFit="1" customWidth="1"/>
    <col min="5" max="5" width="13.57421875" style="3" customWidth="1"/>
    <col min="6" max="6" width="13.140625" style="5" customWidth="1"/>
    <col min="7" max="7" width="10.421875" style="1" customWidth="1"/>
    <col min="8" max="8" width="13.8515625" style="1" customWidth="1"/>
    <col min="9" max="9" width="12.28125" style="1" customWidth="1"/>
    <col min="10" max="10" width="9.421875" style="1" customWidth="1"/>
    <col min="11" max="11" width="14.57421875" style="1" customWidth="1"/>
    <col min="12" max="12" width="13.57421875" style="1" bestFit="1" customWidth="1"/>
    <col min="13" max="16384" width="9.140625" style="1" customWidth="1"/>
  </cols>
  <sheetData>
    <row r="1" spans="1:10" ht="21.75" customHeight="1">
      <c r="A1" s="84" t="s">
        <v>157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.75" customHeight="1">
      <c r="A2" s="84" t="s">
        <v>94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1.75" customHeight="1">
      <c r="A3" s="84" t="s">
        <v>195</v>
      </c>
      <c r="B3" s="84"/>
      <c r="C3" s="84"/>
      <c r="D3" s="84"/>
      <c r="E3" s="84"/>
      <c r="F3" s="84"/>
      <c r="G3" s="84"/>
      <c r="H3" s="84"/>
      <c r="I3" s="84"/>
      <c r="J3" s="84"/>
    </row>
    <row r="4" ht="12.75" customHeight="1">
      <c r="C4" s="3"/>
    </row>
    <row r="5" spans="1:10" s="13" customFormat="1" ht="62.25" customHeight="1">
      <c r="A5" s="6" t="s">
        <v>1</v>
      </c>
      <c r="B5" s="6" t="s">
        <v>0</v>
      </c>
      <c r="C5" s="7" t="s">
        <v>35</v>
      </c>
      <c r="D5" s="8" t="s">
        <v>36</v>
      </c>
      <c r="E5" s="9" t="s">
        <v>78</v>
      </c>
      <c r="F5" s="10" t="s">
        <v>50</v>
      </c>
      <c r="G5" s="11" t="s">
        <v>39</v>
      </c>
      <c r="H5" s="12" t="s">
        <v>37</v>
      </c>
      <c r="I5" s="11" t="s">
        <v>77</v>
      </c>
      <c r="J5" s="11" t="s">
        <v>38</v>
      </c>
    </row>
    <row r="6" spans="1:10" ht="21">
      <c r="A6" s="14" t="s">
        <v>19</v>
      </c>
      <c r="B6" s="15" t="s">
        <v>2</v>
      </c>
      <c r="C6" s="16"/>
      <c r="D6" s="17"/>
      <c r="E6" s="18"/>
      <c r="F6" s="19"/>
      <c r="G6" s="20"/>
      <c r="H6" s="21"/>
      <c r="I6" s="20"/>
      <c r="J6" s="20"/>
    </row>
    <row r="7" spans="1:10" ht="21">
      <c r="A7" s="14" t="s">
        <v>20</v>
      </c>
      <c r="B7" s="15" t="s">
        <v>3</v>
      </c>
      <c r="D7" s="17"/>
      <c r="E7" s="18"/>
      <c r="F7" s="19"/>
      <c r="G7" s="20"/>
      <c r="H7" s="21"/>
      <c r="I7" s="20"/>
      <c r="J7" s="20"/>
    </row>
    <row r="8" spans="1:10" ht="21">
      <c r="A8" s="23" t="s">
        <v>21</v>
      </c>
      <c r="B8" s="24" t="s">
        <v>4</v>
      </c>
      <c r="C8" s="25">
        <f>SUM(C9:C46)</f>
        <v>12356440</v>
      </c>
      <c r="D8" s="83">
        <f>SUM(D9:D46)</f>
        <v>22.466254545454547</v>
      </c>
      <c r="E8" s="18">
        <f>F8</f>
        <v>5008930.84</v>
      </c>
      <c r="F8" s="19">
        <f>SUM(F9:F46)</f>
        <v>5008930.84</v>
      </c>
      <c r="G8" s="20"/>
      <c r="H8" s="26">
        <f>SUM(H9:H46)</f>
        <v>7347509.16</v>
      </c>
      <c r="I8" s="20"/>
      <c r="J8" s="27"/>
    </row>
    <row r="9" spans="1:12" ht="21">
      <c r="A9" s="28">
        <v>210100</v>
      </c>
      <c r="B9" s="29" t="s">
        <v>71</v>
      </c>
      <c r="C9" s="16">
        <v>532080</v>
      </c>
      <c r="D9" s="30">
        <f>C9*100/55000000</f>
        <v>0.9674181818181818</v>
      </c>
      <c r="E9" s="18">
        <f>F9</f>
        <v>266040</v>
      </c>
      <c r="F9" s="75">
        <v>266040</v>
      </c>
      <c r="G9" s="31">
        <f aca="true" t="shared" si="0" ref="G9:G46">F9*100/C9</f>
        <v>50</v>
      </c>
      <c r="H9" s="32">
        <f aca="true" t="shared" si="1" ref="H9:H46">C9-F9</f>
        <v>266040</v>
      </c>
      <c r="I9" s="31"/>
      <c r="J9" s="27"/>
      <c r="K9" s="33"/>
      <c r="L9" s="33"/>
    </row>
    <row r="10" spans="1:12" ht="21">
      <c r="A10" s="28">
        <v>210200</v>
      </c>
      <c r="B10" s="29" t="s">
        <v>68</v>
      </c>
      <c r="C10" s="16">
        <v>45600</v>
      </c>
      <c r="D10" s="30">
        <f aca="true" t="shared" si="2" ref="D10:D46">C10*100/55000000</f>
        <v>0.0829090909090909</v>
      </c>
      <c r="E10" s="18">
        <f aca="true" t="shared" si="3" ref="E10:E46">F10</f>
        <v>22800</v>
      </c>
      <c r="F10" s="75">
        <v>22800</v>
      </c>
      <c r="G10" s="31">
        <f t="shared" si="0"/>
        <v>50</v>
      </c>
      <c r="H10" s="34">
        <f t="shared" si="1"/>
        <v>22800</v>
      </c>
      <c r="I10" s="31"/>
      <c r="J10" s="27"/>
      <c r="K10" s="33"/>
      <c r="L10" s="33"/>
    </row>
    <row r="11" spans="1:12" ht="21">
      <c r="A11" s="28">
        <v>210300</v>
      </c>
      <c r="B11" s="29" t="s">
        <v>69</v>
      </c>
      <c r="C11" s="16">
        <v>45600</v>
      </c>
      <c r="D11" s="30">
        <f t="shared" si="2"/>
        <v>0.0829090909090909</v>
      </c>
      <c r="E11" s="18">
        <f t="shared" si="3"/>
        <v>22800</v>
      </c>
      <c r="F11" s="75">
        <v>22800</v>
      </c>
      <c r="G11" s="31">
        <f t="shared" si="0"/>
        <v>50</v>
      </c>
      <c r="H11" s="34">
        <f t="shared" si="1"/>
        <v>22800</v>
      </c>
      <c r="I11" s="31"/>
      <c r="J11" s="27"/>
      <c r="K11" s="33"/>
      <c r="L11" s="33"/>
    </row>
    <row r="12" spans="1:12" ht="24" customHeight="1">
      <c r="A12" s="28">
        <v>210400</v>
      </c>
      <c r="B12" s="29" t="s">
        <v>75</v>
      </c>
      <c r="C12" s="16">
        <v>90720</v>
      </c>
      <c r="D12" s="30">
        <f t="shared" si="2"/>
        <v>0.16494545454545453</v>
      </c>
      <c r="E12" s="18">
        <f t="shared" si="3"/>
        <v>45360</v>
      </c>
      <c r="F12" s="75">
        <v>45360</v>
      </c>
      <c r="G12" s="31">
        <f t="shared" si="0"/>
        <v>50</v>
      </c>
      <c r="H12" s="34">
        <f t="shared" si="1"/>
        <v>45360</v>
      </c>
      <c r="I12" s="31"/>
      <c r="J12" s="27"/>
      <c r="K12" s="33"/>
      <c r="L12" s="33"/>
    </row>
    <row r="13" spans="1:12" s="40" customFormat="1" ht="21">
      <c r="A13" s="28">
        <v>210600</v>
      </c>
      <c r="B13" s="29" t="s">
        <v>76</v>
      </c>
      <c r="C13" s="35">
        <v>2793480</v>
      </c>
      <c r="D13" s="30">
        <f t="shared" si="2"/>
        <v>5.079054545454546</v>
      </c>
      <c r="E13" s="18">
        <f t="shared" si="3"/>
        <v>1396740</v>
      </c>
      <c r="F13" s="75">
        <v>1396740</v>
      </c>
      <c r="G13" s="36">
        <f t="shared" si="0"/>
        <v>50</v>
      </c>
      <c r="H13" s="37">
        <f t="shared" si="1"/>
        <v>1396740</v>
      </c>
      <c r="I13" s="36"/>
      <c r="J13" s="38"/>
      <c r="K13" s="39"/>
      <c r="L13" s="39"/>
    </row>
    <row r="14" spans="1:12" ht="21">
      <c r="A14" s="28">
        <v>220100</v>
      </c>
      <c r="B14" s="29" t="s">
        <v>56</v>
      </c>
      <c r="C14" s="16">
        <v>4130000</v>
      </c>
      <c r="D14" s="30">
        <f t="shared" si="2"/>
        <v>7.509090909090909</v>
      </c>
      <c r="E14" s="18">
        <f t="shared" si="3"/>
        <v>2027700</v>
      </c>
      <c r="F14" s="75">
        <v>2027700</v>
      </c>
      <c r="G14" s="31">
        <f t="shared" si="0"/>
        <v>49.09685230024213</v>
      </c>
      <c r="H14" s="34">
        <f t="shared" si="1"/>
        <v>2102300</v>
      </c>
      <c r="I14" s="31"/>
      <c r="J14" s="27"/>
      <c r="K14" s="33"/>
      <c r="L14" s="33"/>
    </row>
    <row r="15" spans="1:12" ht="21">
      <c r="A15" s="28">
        <v>220200</v>
      </c>
      <c r="B15" s="2" t="s">
        <v>67</v>
      </c>
      <c r="C15" s="16">
        <v>84000</v>
      </c>
      <c r="D15" s="30">
        <f t="shared" si="2"/>
        <v>0.15272727272727274</v>
      </c>
      <c r="E15" s="18">
        <f t="shared" si="3"/>
        <v>42000</v>
      </c>
      <c r="F15" s="75">
        <v>42000</v>
      </c>
      <c r="G15" s="31">
        <f t="shared" si="0"/>
        <v>50</v>
      </c>
      <c r="H15" s="34">
        <f t="shared" si="1"/>
        <v>42000</v>
      </c>
      <c r="I15" s="31"/>
      <c r="J15" s="27"/>
      <c r="K15" s="33"/>
      <c r="L15" s="33"/>
    </row>
    <row r="16" spans="1:12" ht="21">
      <c r="A16" s="28">
        <v>220300</v>
      </c>
      <c r="B16" s="29" t="s">
        <v>74</v>
      </c>
      <c r="C16" s="16">
        <v>168000</v>
      </c>
      <c r="D16" s="30">
        <f t="shared" si="2"/>
        <v>0.3054545454545455</v>
      </c>
      <c r="E16" s="18">
        <f t="shared" si="3"/>
        <v>84000</v>
      </c>
      <c r="F16" s="75">
        <v>84000</v>
      </c>
      <c r="G16" s="31">
        <f t="shared" si="0"/>
        <v>50</v>
      </c>
      <c r="H16" s="34">
        <f t="shared" si="1"/>
        <v>84000</v>
      </c>
      <c r="I16" s="31"/>
      <c r="J16" s="27"/>
      <c r="K16" s="33"/>
      <c r="L16" s="33"/>
    </row>
    <row r="17" spans="1:12" ht="21">
      <c r="A17" s="28">
        <v>220700</v>
      </c>
      <c r="B17" s="29" t="s">
        <v>88</v>
      </c>
      <c r="C17" s="16">
        <v>1120000</v>
      </c>
      <c r="D17" s="30">
        <f t="shared" si="2"/>
        <v>2.036363636363636</v>
      </c>
      <c r="E17" s="18">
        <f t="shared" si="3"/>
        <v>523920</v>
      </c>
      <c r="F17" s="75">
        <v>523920</v>
      </c>
      <c r="G17" s="31">
        <f t="shared" si="0"/>
        <v>46.77857142857143</v>
      </c>
      <c r="H17" s="34">
        <f t="shared" si="1"/>
        <v>596080</v>
      </c>
      <c r="I17" s="31"/>
      <c r="J17" s="27"/>
      <c r="K17" s="33"/>
      <c r="L17" s="33"/>
    </row>
    <row r="18" spans="1:12" ht="21">
      <c r="A18" s="28">
        <v>220800</v>
      </c>
      <c r="B18" s="29" t="s">
        <v>79</v>
      </c>
      <c r="C18" s="16">
        <v>116760</v>
      </c>
      <c r="D18" s="30">
        <f t="shared" si="2"/>
        <v>0.21229090909090909</v>
      </c>
      <c r="E18" s="18">
        <f t="shared" si="3"/>
        <v>48740</v>
      </c>
      <c r="F18" s="75">
        <v>48740</v>
      </c>
      <c r="G18" s="31">
        <f t="shared" si="0"/>
        <v>41.74374785885577</v>
      </c>
      <c r="H18" s="34">
        <f t="shared" si="1"/>
        <v>68020</v>
      </c>
      <c r="I18" s="31"/>
      <c r="J18" s="27"/>
      <c r="K18" s="33"/>
      <c r="L18" s="33"/>
    </row>
    <row r="19" spans="1:12" ht="21">
      <c r="A19" s="28">
        <v>310100</v>
      </c>
      <c r="B19" s="29" t="s">
        <v>72</v>
      </c>
      <c r="C19" s="16">
        <v>1010000</v>
      </c>
      <c r="D19" s="30">
        <f t="shared" si="2"/>
        <v>1.8363636363636364</v>
      </c>
      <c r="E19" s="18">
        <f t="shared" si="3"/>
        <v>0</v>
      </c>
      <c r="F19" s="75"/>
      <c r="G19" s="31">
        <f t="shared" si="0"/>
        <v>0</v>
      </c>
      <c r="H19" s="34">
        <f t="shared" si="1"/>
        <v>1010000</v>
      </c>
      <c r="I19" s="31"/>
      <c r="J19" s="27"/>
      <c r="K19" s="33"/>
      <c r="L19" s="33"/>
    </row>
    <row r="20" spans="1:10" ht="21">
      <c r="A20" s="28">
        <v>310300</v>
      </c>
      <c r="B20" s="29" t="s">
        <v>61</v>
      </c>
      <c r="C20" s="16">
        <v>5000</v>
      </c>
      <c r="D20" s="30">
        <f t="shared" si="2"/>
        <v>0.00909090909090909</v>
      </c>
      <c r="E20" s="18">
        <f t="shared" si="3"/>
        <v>0</v>
      </c>
      <c r="F20" s="75"/>
      <c r="G20" s="31">
        <f t="shared" si="0"/>
        <v>0</v>
      </c>
      <c r="H20" s="34">
        <f t="shared" si="1"/>
        <v>5000</v>
      </c>
      <c r="I20" s="31"/>
      <c r="J20" s="27"/>
    </row>
    <row r="21" spans="1:10" ht="21">
      <c r="A21" s="28">
        <v>310400</v>
      </c>
      <c r="B21" s="29" t="s">
        <v>42</v>
      </c>
      <c r="C21" s="16">
        <v>180000</v>
      </c>
      <c r="D21" s="30">
        <f t="shared" si="2"/>
        <v>0.32727272727272727</v>
      </c>
      <c r="E21" s="18">
        <f t="shared" si="3"/>
        <v>83000</v>
      </c>
      <c r="F21" s="75">
        <v>83000</v>
      </c>
      <c r="G21" s="31">
        <f t="shared" si="0"/>
        <v>46.111111111111114</v>
      </c>
      <c r="H21" s="34">
        <f t="shared" si="1"/>
        <v>97000</v>
      </c>
      <c r="I21" s="31"/>
      <c r="J21" s="27"/>
    </row>
    <row r="22" spans="1:10" ht="21">
      <c r="A22" s="28">
        <v>310500</v>
      </c>
      <c r="B22" s="29" t="s">
        <v>93</v>
      </c>
      <c r="C22" s="16">
        <v>66200</v>
      </c>
      <c r="D22" s="30">
        <f t="shared" si="2"/>
        <v>0.12036363636363637</v>
      </c>
      <c r="E22" s="18">
        <f t="shared" si="3"/>
        <v>25950</v>
      </c>
      <c r="F22" s="75">
        <v>25950</v>
      </c>
      <c r="G22" s="31">
        <f t="shared" si="0"/>
        <v>39.19939577039275</v>
      </c>
      <c r="H22" s="34">
        <f t="shared" si="1"/>
        <v>40250</v>
      </c>
      <c r="I22" s="31"/>
      <c r="J22" s="27"/>
    </row>
    <row r="23" spans="1:10" ht="21">
      <c r="A23" s="28">
        <v>320100</v>
      </c>
      <c r="B23" s="29" t="s">
        <v>43</v>
      </c>
      <c r="C23" s="41">
        <v>240000</v>
      </c>
      <c r="D23" s="30">
        <f t="shared" si="2"/>
        <v>0.43636363636363634</v>
      </c>
      <c r="E23" s="18">
        <f t="shared" si="3"/>
        <v>118673.08</v>
      </c>
      <c r="F23" s="75">
        <v>118673.08</v>
      </c>
      <c r="G23" s="31">
        <f t="shared" si="0"/>
        <v>49.447116666666666</v>
      </c>
      <c r="H23" s="34">
        <f t="shared" si="1"/>
        <v>121326.92</v>
      </c>
      <c r="I23" s="31"/>
      <c r="J23" s="27"/>
    </row>
    <row r="24" spans="1:10" ht="21">
      <c r="A24" s="28">
        <v>320100</v>
      </c>
      <c r="B24" s="29" t="s">
        <v>158</v>
      </c>
      <c r="C24" s="41">
        <v>20000</v>
      </c>
      <c r="D24" s="30">
        <f t="shared" si="2"/>
        <v>0.03636363636363636</v>
      </c>
      <c r="E24" s="18"/>
      <c r="F24" s="75"/>
      <c r="G24" s="31">
        <f t="shared" si="0"/>
        <v>0</v>
      </c>
      <c r="H24" s="34">
        <f t="shared" si="1"/>
        <v>20000</v>
      </c>
      <c r="I24" s="31"/>
      <c r="J24" s="27"/>
    </row>
    <row r="25" spans="1:10" ht="21">
      <c r="A25" s="28">
        <v>320200</v>
      </c>
      <c r="B25" s="29" t="s">
        <v>57</v>
      </c>
      <c r="C25" s="16">
        <v>40000</v>
      </c>
      <c r="D25" s="30">
        <f t="shared" si="2"/>
        <v>0.07272727272727272</v>
      </c>
      <c r="E25" s="18">
        <f t="shared" si="3"/>
        <v>0</v>
      </c>
      <c r="F25" s="75"/>
      <c r="G25" s="31">
        <f t="shared" si="0"/>
        <v>0</v>
      </c>
      <c r="H25" s="34">
        <f t="shared" si="1"/>
        <v>40000</v>
      </c>
      <c r="I25" s="31"/>
      <c r="J25" s="27"/>
    </row>
    <row r="26" spans="1:10" ht="21">
      <c r="A26" s="28">
        <v>320300</v>
      </c>
      <c r="B26" s="29" t="s">
        <v>95</v>
      </c>
      <c r="C26" s="16">
        <v>10000</v>
      </c>
      <c r="D26" s="30">
        <f t="shared" si="2"/>
        <v>0.01818181818181818</v>
      </c>
      <c r="E26" s="18">
        <f t="shared" si="3"/>
        <v>0</v>
      </c>
      <c r="F26" s="75"/>
      <c r="G26" s="31">
        <f t="shared" si="0"/>
        <v>0</v>
      </c>
      <c r="H26" s="34">
        <f t="shared" si="1"/>
        <v>10000</v>
      </c>
      <c r="I26" s="31"/>
      <c r="J26" s="27"/>
    </row>
    <row r="27" spans="1:10" ht="21">
      <c r="A27" s="28">
        <v>320300</v>
      </c>
      <c r="B27" s="29" t="s">
        <v>44</v>
      </c>
      <c r="C27" s="16">
        <v>70000</v>
      </c>
      <c r="D27" s="30">
        <f t="shared" si="2"/>
        <v>0.12727272727272726</v>
      </c>
      <c r="E27" s="18">
        <f t="shared" si="3"/>
        <v>0</v>
      </c>
      <c r="F27" s="75"/>
      <c r="G27" s="31">
        <f t="shared" si="0"/>
        <v>0</v>
      </c>
      <c r="H27" s="34">
        <f t="shared" si="1"/>
        <v>70000</v>
      </c>
      <c r="I27" s="31"/>
      <c r="J27" s="27"/>
    </row>
    <row r="28" spans="1:10" ht="21">
      <c r="A28" s="28">
        <v>320300</v>
      </c>
      <c r="B28" s="29" t="s">
        <v>96</v>
      </c>
      <c r="C28" s="16">
        <v>80000</v>
      </c>
      <c r="D28" s="30">
        <f t="shared" si="2"/>
        <v>0.14545454545454545</v>
      </c>
      <c r="E28" s="18">
        <f t="shared" si="3"/>
        <v>4300</v>
      </c>
      <c r="F28" s="75">
        <v>4300</v>
      </c>
      <c r="G28" s="31">
        <f t="shared" si="0"/>
        <v>5.375</v>
      </c>
      <c r="H28" s="34">
        <f t="shared" si="1"/>
        <v>75700</v>
      </c>
      <c r="I28" s="31"/>
      <c r="J28" s="27"/>
    </row>
    <row r="29" spans="1:10" ht="21">
      <c r="A29" s="28">
        <v>320300</v>
      </c>
      <c r="B29" s="29" t="s">
        <v>108</v>
      </c>
      <c r="C29" s="16">
        <v>20000</v>
      </c>
      <c r="D29" s="30">
        <f t="shared" si="2"/>
        <v>0.03636363636363636</v>
      </c>
      <c r="E29" s="18"/>
      <c r="F29" s="75"/>
      <c r="G29" s="31">
        <f t="shared" si="0"/>
        <v>0</v>
      </c>
      <c r="H29" s="34">
        <f t="shared" si="1"/>
        <v>20000</v>
      </c>
      <c r="I29" s="31"/>
      <c r="J29" s="27"/>
    </row>
    <row r="30" spans="1:10" ht="21">
      <c r="A30" s="28">
        <v>320300</v>
      </c>
      <c r="B30" s="29" t="s">
        <v>109</v>
      </c>
      <c r="C30" s="16">
        <v>5000</v>
      </c>
      <c r="D30" s="30">
        <f t="shared" si="2"/>
        <v>0.00909090909090909</v>
      </c>
      <c r="E30" s="18"/>
      <c r="F30" s="75"/>
      <c r="G30" s="31">
        <f t="shared" si="0"/>
        <v>0</v>
      </c>
      <c r="H30" s="34">
        <f t="shared" si="1"/>
        <v>5000</v>
      </c>
      <c r="I30" s="31"/>
      <c r="J30" s="27"/>
    </row>
    <row r="31" spans="1:10" ht="21">
      <c r="A31" s="28">
        <v>320300</v>
      </c>
      <c r="B31" s="29" t="s">
        <v>156</v>
      </c>
      <c r="C31" s="16">
        <v>500000</v>
      </c>
      <c r="D31" s="30">
        <f t="shared" si="2"/>
        <v>0.9090909090909091</v>
      </c>
      <c r="E31" s="18"/>
      <c r="F31" s="75"/>
      <c r="G31" s="31">
        <f t="shared" si="0"/>
        <v>0</v>
      </c>
      <c r="H31" s="34">
        <f t="shared" si="1"/>
        <v>500000</v>
      </c>
      <c r="I31" s="31"/>
      <c r="J31" s="27"/>
    </row>
    <row r="32" spans="1:10" ht="21">
      <c r="A32" s="28">
        <v>320300</v>
      </c>
      <c r="B32" s="29" t="s">
        <v>110</v>
      </c>
      <c r="C32" s="16">
        <v>40000</v>
      </c>
      <c r="D32" s="30">
        <f t="shared" si="2"/>
        <v>0.07272727272727272</v>
      </c>
      <c r="E32" s="18"/>
      <c r="F32" s="75">
        <v>36000</v>
      </c>
      <c r="G32" s="31">
        <f t="shared" si="0"/>
        <v>90</v>
      </c>
      <c r="H32" s="34">
        <f t="shared" si="1"/>
        <v>4000</v>
      </c>
      <c r="I32" s="31"/>
      <c r="J32" s="27"/>
    </row>
    <row r="33" spans="1:10" ht="21">
      <c r="A33" s="28">
        <v>320300</v>
      </c>
      <c r="B33" s="29" t="s">
        <v>159</v>
      </c>
      <c r="C33" s="16">
        <v>10000</v>
      </c>
      <c r="D33" s="30">
        <f t="shared" si="2"/>
        <v>0.01818181818181818</v>
      </c>
      <c r="E33" s="18"/>
      <c r="F33" s="75"/>
      <c r="G33" s="31">
        <f t="shared" si="0"/>
        <v>0</v>
      </c>
      <c r="H33" s="34">
        <f t="shared" si="1"/>
        <v>10000</v>
      </c>
      <c r="I33" s="31"/>
      <c r="J33" s="27"/>
    </row>
    <row r="34" spans="1:10" ht="21">
      <c r="A34" s="28">
        <v>320400</v>
      </c>
      <c r="B34" s="29" t="s">
        <v>55</v>
      </c>
      <c r="C34" s="16">
        <v>100000</v>
      </c>
      <c r="D34" s="30">
        <f t="shared" si="2"/>
        <v>0.18181818181818182</v>
      </c>
      <c r="E34" s="18">
        <f t="shared" si="3"/>
        <v>66950</v>
      </c>
      <c r="F34" s="75">
        <v>66950</v>
      </c>
      <c r="G34" s="31">
        <f t="shared" si="0"/>
        <v>66.95</v>
      </c>
      <c r="H34" s="34">
        <f t="shared" si="1"/>
        <v>33050</v>
      </c>
      <c r="I34" s="31"/>
      <c r="J34" s="27"/>
    </row>
    <row r="35" spans="1:10" ht="21">
      <c r="A35" s="28">
        <v>330100</v>
      </c>
      <c r="B35" s="29" t="s">
        <v>59</v>
      </c>
      <c r="C35" s="16">
        <v>90000</v>
      </c>
      <c r="D35" s="30">
        <f t="shared" si="2"/>
        <v>0.16363636363636364</v>
      </c>
      <c r="E35" s="18">
        <f t="shared" si="3"/>
        <v>30744</v>
      </c>
      <c r="F35" s="75">
        <v>30744</v>
      </c>
      <c r="G35" s="31">
        <f t="shared" si="0"/>
        <v>34.16</v>
      </c>
      <c r="H35" s="34">
        <f t="shared" si="1"/>
        <v>59256</v>
      </c>
      <c r="I35" s="31"/>
      <c r="J35" s="27"/>
    </row>
    <row r="36" spans="1:10" ht="21">
      <c r="A36" s="28">
        <v>330200</v>
      </c>
      <c r="B36" s="29" t="s">
        <v>51</v>
      </c>
      <c r="C36" s="16">
        <v>20000</v>
      </c>
      <c r="D36" s="30">
        <f t="shared" si="2"/>
        <v>0.03636363636363636</v>
      </c>
      <c r="E36" s="18">
        <f t="shared" si="3"/>
        <v>2520</v>
      </c>
      <c r="F36" s="75">
        <v>2520</v>
      </c>
      <c r="G36" s="31">
        <f t="shared" si="0"/>
        <v>12.6</v>
      </c>
      <c r="H36" s="34">
        <f t="shared" si="1"/>
        <v>17480</v>
      </c>
      <c r="I36" s="31"/>
      <c r="J36" s="27"/>
    </row>
    <row r="37" spans="1:10" ht="21">
      <c r="A37" s="28">
        <v>330300</v>
      </c>
      <c r="B37" s="29" t="s">
        <v>83</v>
      </c>
      <c r="C37" s="16">
        <v>30000</v>
      </c>
      <c r="D37" s="30">
        <f t="shared" si="2"/>
        <v>0.05454545454545454</v>
      </c>
      <c r="E37" s="18">
        <f t="shared" si="3"/>
        <v>15163</v>
      </c>
      <c r="F37" s="75">
        <v>15163</v>
      </c>
      <c r="G37" s="31">
        <f t="shared" si="0"/>
        <v>50.54333333333334</v>
      </c>
      <c r="H37" s="34">
        <f t="shared" si="1"/>
        <v>14837</v>
      </c>
      <c r="I37" s="31"/>
      <c r="J37" s="27"/>
    </row>
    <row r="38" spans="1:10" ht="21">
      <c r="A38" s="28">
        <v>330700</v>
      </c>
      <c r="B38" s="29" t="s">
        <v>84</v>
      </c>
      <c r="C38" s="16">
        <v>50000</v>
      </c>
      <c r="D38" s="30">
        <f t="shared" si="2"/>
        <v>0.09090909090909091</v>
      </c>
      <c r="E38" s="18">
        <f t="shared" si="3"/>
        <v>0</v>
      </c>
      <c r="F38" s="75"/>
      <c r="G38" s="31">
        <f t="shared" si="0"/>
        <v>0</v>
      </c>
      <c r="H38" s="34">
        <f t="shared" si="1"/>
        <v>50000</v>
      </c>
      <c r="I38" s="31"/>
      <c r="J38" s="27"/>
    </row>
    <row r="39" spans="1:10" ht="21">
      <c r="A39" s="28">
        <v>330800</v>
      </c>
      <c r="B39" s="29" t="s">
        <v>85</v>
      </c>
      <c r="C39" s="16">
        <v>200000</v>
      </c>
      <c r="D39" s="30">
        <f t="shared" si="2"/>
        <v>0.36363636363636365</v>
      </c>
      <c r="E39" s="18">
        <f t="shared" si="3"/>
        <v>35263.82</v>
      </c>
      <c r="F39" s="75">
        <v>35263.82</v>
      </c>
      <c r="G39" s="31">
        <f t="shared" si="0"/>
        <v>17.63191</v>
      </c>
      <c r="H39" s="34">
        <f t="shared" si="1"/>
        <v>164736.18</v>
      </c>
      <c r="I39" s="31"/>
      <c r="J39" s="27"/>
    </row>
    <row r="40" spans="1:10" ht="21">
      <c r="A40" s="28">
        <v>331100</v>
      </c>
      <c r="B40" s="29" t="s">
        <v>45</v>
      </c>
      <c r="C40" s="16">
        <v>10000</v>
      </c>
      <c r="D40" s="30">
        <f t="shared" si="2"/>
        <v>0.01818181818181818</v>
      </c>
      <c r="E40" s="18">
        <f t="shared" si="3"/>
        <v>0</v>
      </c>
      <c r="F40" s="75"/>
      <c r="G40" s="31">
        <f t="shared" si="0"/>
        <v>0</v>
      </c>
      <c r="H40" s="34">
        <f t="shared" si="1"/>
        <v>10000</v>
      </c>
      <c r="I40" s="31"/>
      <c r="J40" s="27"/>
    </row>
    <row r="41" spans="1:10" ht="21">
      <c r="A41" s="28">
        <v>331400</v>
      </c>
      <c r="B41" s="29" t="s">
        <v>46</v>
      </c>
      <c r="C41" s="16">
        <v>20000</v>
      </c>
      <c r="D41" s="30">
        <f t="shared" si="2"/>
        <v>0.03636363636363636</v>
      </c>
      <c r="E41" s="18">
        <f t="shared" si="3"/>
        <v>8884</v>
      </c>
      <c r="F41" s="75">
        <v>8884</v>
      </c>
      <c r="G41" s="31">
        <f t="shared" si="0"/>
        <v>44.42</v>
      </c>
      <c r="H41" s="34">
        <f t="shared" si="1"/>
        <v>11116</v>
      </c>
      <c r="I41" s="31"/>
      <c r="J41" s="27"/>
    </row>
    <row r="42" spans="1:10" ht="21">
      <c r="A42" s="28">
        <v>340100</v>
      </c>
      <c r="B42" s="29" t="s">
        <v>97</v>
      </c>
      <c r="C42" s="16">
        <v>350000</v>
      </c>
      <c r="D42" s="30">
        <f t="shared" si="2"/>
        <v>0.6363636363636364</v>
      </c>
      <c r="E42" s="18">
        <f t="shared" si="3"/>
        <v>88064.89</v>
      </c>
      <c r="F42" s="75">
        <v>88064.89</v>
      </c>
      <c r="G42" s="31">
        <f t="shared" si="0"/>
        <v>25.161397142857144</v>
      </c>
      <c r="H42" s="34">
        <f t="shared" si="1"/>
        <v>261935.11</v>
      </c>
      <c r="I42" s="31"/>
      <c r="J42" s="27"/>
    </row>
    <row r="43" spans="1:10" ht="21">
      <c r="A43" s="28">
        <v>340300</v>
      </c>
      <c r="B43" s="29" t="s">
        <v>80</v>
      </c>
      <c r="C43" s="16">
        <v>36000</v>
      </c>
      <c r="D43" s="30">
        <f t="shared" si="2"/>
        <v>0.06545454545454546</v>
      </c>
      <c r="E43" s="18">
        <f t="shared" si="3"/>
        <v>9161.55</v>
      </c>
      <c r="F43" s="75">
        <v>9161.55</v>
      </c>
      <c r="G43" s="31">
        <f t="shared" si="0"/>
        <v>25.448749999999997</v>
      </c>
      <c r="H43" s="34">
        <f t="shared" si="1"/>
        <v>26838.45</v>
      </c>
      <c r="I43" s="31"/>
      <c r="J43" s="27"/>
    </row>
    <row r="44" spans="1:10" ht="21">
      <c r="A44" s="28">
        <v>340400</v>
      </c>
      <c r="B44" s="29" t="s">
        <v>81</v>
      </c>
      <c r="C44" s="16">
        <v>5000</v>
      </c>
      <c r="D44" s="30">
        <f t="shared" si="2"/>
        <v>0.00909090909090909</v>
      </c>
      <c r="E44" s="18">
        <f t="shared" si="3"/>
        <v>1000</v>
      </c>
      <c r="F44" s="75">
        <v>1000</v>
      </c>
      <c r="G44" s="31">
        <f t="shared" si="0"/>
        <v>20</v>
      </c>
      <c r="H44" s="34">
        <f t="shared" si="1"/>
        <v>4000</v>
      </c>
      <c r="I44" s="31"/>
      <c r="J44" s="27"/>
    </row>
    <row r="45" spans="1:10" ht="21">
      <c r="A45" s="28">
        <v>340500</v>
      </c>
      <c r="B45" s="29" t="s">
        <v>82</v>
      </c>
      <c r="C45" s="16">
        <v>12000</v>
      </c>
      <c r="D45" s="30">
        <f t="shared" si="2"/>
        <v>0.02181818181818182</v>
      </c>
      <c r="E45" s="18">
        <f t="shared" si="3"/>
        <v>3156.5</v>
      </c>
      <c r="F45" s="75">
        <v>3156.5</v>
      </c>
      <c r="G45" s="31">
        <f t="shared" si="0"/>
        <v>26.304166666666667</v>
      </c>
      <c r="H45" s="34">
        <f t="shared" si="1"/>
        <v>8843.5</v>
      </c>
      <c r="I45" s="31"/>
      <c r="J45" s="27"/>
    </row>
    <row r="46" spans="1:10" ht="21">
      <c r="A46" s="28">
        <v>551000</v>
      </c>
      <c r="B46" s="29" t="s">
        <v>160</v>
      </c>
      <c r="C46" s="16">
        <v>11000</v>
      </c>
      <c r="D46" s="30">
        <f t="shared" si="2"/>
        <v>0.02</v>
      </c>
      <c r="E46" s="18">
        <f t="shared" si="3"/>
        <v>0</v>
      </c>
      <c r="F46" s="75"/>
      <c r="G46" s="31">
        <f t="shared" si="0"/>
        <v>0</v>
      </c>
      <c r="H46" s="34">
        <f t="shared" si="1"/>
        <v>11000</v>
      </c>
      <c r="I46" s="31"/>
      <c r="J46" s="27"/>
    </row>
    <row r="47" spans="1:10" ht="21">
      <c r="A47" s="28"/>
      <c r="B47" s="29"/>
      <c r="C47" s="16"/>
      <c r="D47" s="30"/>
      <c r="E47" s="18"/>
      <c r="F47" s="19"/>
      <c r="G47" s="31"/>
      <c r="H47" s="34"/>
      <c r="I47" s="31"/>
      <c r="J47" s="27"/>
    </row>
    <row r="48" spans="1:10" ht="21">
      <c r="A48" s="23" t="s">
        <v>22</v>
      </c>
      <c r="B48" s="24" t="s">
        <v>5</v>
      </c>
      <c r="C48" s="25">
        <f>SUM(C49:C68)</f>
        <v>3147900</v>
      </c>
      <c r="D48" s="83">
        <f>SUM(D49:D68)</f>
        <v>5.723454545454545</v>
      </c>
      <c r="E48" s="18">
        <f aca="true" t="shared" si="4" ref="E48:E78">F48</f>
        <v>1305790</v>
      </c>
      <c r="F48" s="19">
        <f>SUM(F49:F68)</f>
        <v>1305790</v>
      </c>
      <c r="G48" s="31"/>
      <c r="H48" s="80">
        <f>SUM(H49:H68)</f>
        <v>1842110</v>
      </c>
      <c r="I48" s="31"/>
      <c r="J48" s="27"/>
    </row>
    <row r="49" spans="1:10" ht="23.25">
      <c r="A49" s="28">
        <v>220100</v>
      </c>
      <c r="B49" s="29" t="s">
        <v>56</v>
      </c>
      <c r="C49" s="16">
        <v>1871700</v>
      </c>
      <c r="D49" s="30">
        <f>C49*100/55000000</f>
        <v>3.403090909090909</v>
      </c>
      <c r="E49" s="18">
        <f t="shared" si="4"/>
        <v>919740</v>
      </c>
      <c r="F49" s="75">
        <v>919740</v>
      </c>
      <c r="G49" s="31">
        <f>F49*100/C49</f>
        <v>49.139285141849655</v>
      </c>
      <c r="H49" s="32">
        <f aca="true" t="shared" si="5" ref="H49:H68">C49-F49</f>
        <v>951960</v>
      </c>
      <c r="I49" s="31"/>
      <c r="J49" s="43"/>
    </row>
    <row r="50" spans="1:10" ht="23.25">
      <c r="A50" s="28">
        <v>220200</v>
      </c>
      <c r="B50" s="29" t="s">
        <v>106</v>
      </c>
      <c r="C50" s="16">
        <v>0</v>
      </c>
      <c r="D50" s="30">
        <f aca="true" t="shared" si="6" ref="D50:D68">C50*100/55000000</f>
        <v>0</v>
      </c>
      <c r="E50" s="18">
        <f t="shared" si="4"/>
        <v>0</v>
      </c>
      <c r="F50" s="75"/>
      <c r="G50" s="31"/>
      <c r="H50" s="32">
        <f t="shared" si="5"/>
        <v>0</v>
      </c>
      <c r="I50" s="31"/>
      <c r="J50" s="43"/>
    </row>
    <row r="51" spans="1:10" ht="21">
      <c r="A51" s="28">
        <v>220300</v>
      </c>
      <c r="B51" s="29" t="s">
        <v>74</v>
      </c>
      <c r="C51" s="16">
        <v>42000</v>
      </c>
      <c r="D51" s="30">
        <f t="shared" si="6"/>
        <v>0.07636363636363637</v>
      </c>
      <c r="E51" s="18">
        <f t="shared" si="4"/>
        <v>21000</v>
      </c>
      <c r="F51" s="75">
        <v>21000</v>
      </c>
      <c r="G51" s="31">
        <f aca="true" t="shared" si="7" ref="G51:G68">F51*100/C51</f>
        <v>50</v>
      </c>
      <c r="H51" s="34">
        <f t="shared" si="5"/>
        <v>21000</v>
      </c>
      <c r="I51" s="31"/>
      <c r="J51" s="27"/>
    </row>
    <row r="52" spans="1:10" ht="21">
      <c r="A52" s="28">
        <v>220700</v>
      </c>
      <c r="B52" s="29" t="s">
        <v>88</v>
      </c>
      <c r="C52" s="16">
        <v>400000</v>
      </c>
      <c r="D52" s="30">
        <f t="shared" si="6"/>
        <v>0.7272727272727273</v>
      </c>
      <c r="E52" s="18">
        <f t="shared" si="4"/>
        <v>199740</v>
      </c>
      <c r="F52" s="75">
        <v>199740</v>
      </c>
      <c r="G52" s="31">
        <f t="shared" si="7"/>
        <v>49.935</v>
      </c>
      <c r="H52" s="34">
        <f t="shared" si="5"/>
        <v>200260</v>
      </c>
      <c r="I52" s="31"/>
      <c r="J52" s="27"/>
    </row>
    <row r="53" spans="1:10" ht="21">
      <c r="A53" s="28">
        <v>220800</v>
      </c>
      <c r="B53" s="29" t="s">
        <v>60</v>
      </c>
      <c r="C53" s="16">
        <v>57600</v>
      </c>
      <c r="D53" s="30">
        <f t="shared" si="6"/>
        <v>0.10472727272727272</v>
      </c>
      <c r="E53" s="18">
        <f t="shared" si="4"/>
        <v>26130</v>
      </c>
      <c r="F53" s="75">
        <v>26130</v>
      </c>
      <c r="G53" s="31">
        <f t="shared" si="7"/>
        <v>45.364583333333336</v>
      </c>
      <c r="H53" s="34">
        <f t="shared" si="5"/>
        <v>31470</v>
      </c>
      <c r="I53" s="31"/>
      <c r="J53" s="27"/>
    </row>
    <row r="54" spans="1:12" ht="21">
      <c r="A54" s="28">
        <v>310100</v>
      </c>
      <c r="B54" s="29" t="s">
        <v>72</v>
      </c>
      <c r="C54" s="16">
        <v>290000</v>
      </c>
      <c r="D54" s="30">
        <f t="shared" si="6"/>
        <v>0.5272727272727272</v>
      </c>
      <c r="E54" s="18">
        <f t="shared" si="4"/>
        <v>0</v>
      </c>
      <c r="F54" s="75"/>
      <c r="G54" s="31">
        <f t="shared" si="7"/>
        <v>0</v>
      </c>
      <c r="H54" s="34">
        <f t="shared" si="5"/>
        <v>290000</v>
      </c>
      <c r="I54" s="31"/>
      <c r="J54" s="27"/>
      <c r="K54" s="33"/>
      <c r="L54" s="33"/>
    </row>
    <row r="55" spans="1:10" ht="21">
      <c r="A55" s="28">
        <v>310300</v>
      </c>
      <c r="B55" s="29" t="s">
        <v>61</v>
      </c>
      <c r="C55" s="16">
        <v>5000</v>
      </c>
      <c r="D55" s="30">
        <f t="shared" si="6"/>
        <v>0.00909090909090909</v>
      </c>
      <c r="E55" s="18">
        <f t="shared" si="4"/>
        <v>0</v>
      </c>
      <c r="F55" s="75"/>
      <c r="G55" s="31">
        <f t="shared" si="7"/>
        <v>0</v>
      </c>
      <c r="H55" s="34">
        <f t="shared" si="5"/>
        <v>5000</v>
      </c>
      <c r="I55" s="31"/>
      <c r="J55" s="27"/>
    </row>
    <row r="56" spans="1:10" ht="21">
      <c r="A56" s="28">
        <v>310400</v>
      </c>
      <c r="B56" s="29" t="s">
        <v>42</v>
      </c>
      <c r="C56" s="16">
        <v>110000</v>
      </c>
      <c r="D56" s="30">
        <f t="shared" si="6"/>
        <v>0.2</v>
      </c>
      <c r="E56" s="18"/>
      <c r="F56" s="75">
        <v>28800</v>
      </c>
      <c r="G56" s="31">
        <f t="shared" si="7"/>
        <v>26.181818181818183</v>
      </c>
      <c r="H56" s="34">
        <f t="shared" si="5"/>
        <v>81200</v>
      </c>
      <c r="I56" s="31"/>
      <c r="J56" s="27"/>
    </row>
    <row r="57" spans="1:10" ht="21">
      <c r="A57" s="28">
        <v>310500</v>
      </c>
      <c r="B57" s="29" t="s">
        <v>93</v>
      </c>
      <c r="C57" s="16">
        <v>42600</v>
      </c>
      <c r="D57" s="30">
        <f t="shared" si="6"/>
        <v>0.07745454545454546</v>
      </c>
      <c r="E57" s="18">
        <f t="shared" si="4"/>
        <v>19980</v>
      </c>
      <c r="F57" s="75">
        <v>19980</v>
      </c>
      <c r="G57" s="31">
        <f t="shared" si="7"/>
        <v>46.901408450704224</v>
      </c>
      <c r="H57" s="34">
        <f t="shared" si="5"/>
        <v>22620</v>
      </c>
      <c r="I57" s="31"/>
      <c r="J57" s="27"/>
    </row>
    <row r="58" spans="1:10" ht="21">
      <c r="A58" s="28">
        <v>320100</v>
      </c>
      <c r="B58" s="29" t="s">
        <v>43</v>
      </c>
      <c r="C58" s="16">
        <v>50000</v>
      </c>
      <c r="D58" s="30">
        <f t="shared" si="6"/>
        <v>0.09090909090909091</v>
      </c>
      <c r="E58" s="18">
        <f t="shared" si="4"/>
        <v>16450</v>
      </c>
      <c r="F58" s="75">
        <v>16450</v>
      </c>
      <c r="G58" s="31">
        <f t="shared" si="7"/>
        <v>32.9</v>
      </c>
      <c r="H58" s="34">
        <f t="shared" si="5"/>
        <v>33550</v>
      </c>
      <c r="I58" s="31"/>
      <c r="J58" s="27"/>
    </row>
    <row r="59" spans="1:10" ht="21">
      <c r="A59" s="28">
        <v>320200</v>
      </c>
      <c r="B59" s="29" t="s">
        <v>57</v>
      </c>
      <c r="C59" s="16">
        <v>5000</v>
      </c>
      <c r="D59" s="30">
        <f t="shared" si="6"/>
        <v>0.00909090909090909</v>
      </c>
      <c r="E59" s="18">
        <f t="shared" si="4"/>
        <v>0</v>
      </c>
      <c r="F59" s="75"/>
      <c r="G59" s="31">
        <f t="shared" si="7"/>
        <v>0</v>
      </c>
      <c r="H59" s="34">
        <f t="shared" si="5"/>
        <v>5000</v>
      </c>
      <c r="I59" s="31"/>
      <c r="J59" s="27"/>
    </row>
    <row r="60" spans="1:10" ht="21.75" customHeight="1">
      <c r="A60" s="28">
        <v>320300</v>
      </c>
      <c r="B60" s="29" t="s">
        <v>98</v>
      </c>
      <c r="C60" s="16">
        <v>20000</v>
      </c>
      <c r="D60" s="30">
        <f t="shared" si="6"/>
        <v>0.03636363636363636</v>
      </c>
      <c r="E60" s="18">
        <f t="shared" si="4"/>
        <v>0</v>
      </c>
      <c r="F60" s="75"/>
      <c r="G60" s="31">
        <f t="shared" si="7"/>
        <v>0</v>
      </c>
      <c r="H60" s="34">
        <f t="shared" si="5"/>
        <v>20000</v>
      </c>
      <c r="I60" s="31"/>
      <c r="J60" s="27"/>
    </row>
    <row r="61" spans="1:10" s="40" customFormat="1" ht="42.75" customHeight="1">
      <c r="A61" s="28">
        <v>320300</v>
      </c>
      <c r="B61" s="29" t="s">
        <v>86</v>
      </c>
      <c r="C61" s="35">
        <v>50000</v>
      </c>
      <c r="D61" s="30">
        <f t="shared" si="6"/>
        <v>0.09090909090909091</v>
      </c>
      <c r="E61" s="18">
        <f t="shared" si="4"/>
        <v>0</v>
      </c>
      <c r="F61" s="76"/>
      <c r="G61" s="36">
        <f t="shared" si="7"/>
        <v>0</v>
      </c>
      <c r="H61" s="37">
        <f t="shared" si="5"/>
        <v>50000</v>
      </c>
      <c r="I61" s="36"/>
      <c r="J61" s="38"/>
    </row>
    <row r="62" spans="1:10" s="40" customFormat="1" ht="21.75" customHeight="1">
      <c r="A62" s="28">
        <v>320300</v>
      </c>
      <c r="B62" s="29" t="s">
        <v>96</v>
      </c>
      <c r="C62" s="35">
        <v>60000</v>
      </c>
      <c r="D62" s="30">
        <f t="shared" si="6"/>
        <v>0.10909090909090909</v>
      </c>
      <c r="E62" s="18">
        <f t="shared" si="4"/>
        <v>52680</v>
      </c>
      <c r="F62" s="76">
        <v>52680</v>
      </c>
      <c r="G62" s="36">
        <f t="shared" si="7"/>
        <v>87.8</v>
      </c>
      <c r="H62" s="37">
        <f t="shared" si="5"/>
        <v>7320</v>
      </c>
      <c r="I62" s="36"/>
      <c r="J62" s="38"/>
    </row>
    <row r="63" spans="1:10" ht="21">
      <c r="A63" s="28">
        <v>320400</v>
      </c>
      <c r="B63" s="29" t="s">
        <v>55</v>
      </c>
      <c r="C63" s="16">
        <v>10000</v>
      </c>
      <c r="D63" s="30">
        <f t="shared" si="6"/>
        <v>0.01818181818181818</v>
      </c>
      <c r="E63" s="18">
        <f t="shared" si="4"/>
        <v>1171</v>
      </c>
      <c r="F63" s="75">
        <v>1171</v>
      </c>
      <c r="G63" s="31">
        <f t="shared" si="7"/>
        <v>11.71</v>
      </c>
      <c r="H63" s="34">
        <f t="shared" si="5"/>
        <v>8829</v>
      </c>
      <c r="I63" s="31"/>
      <c r="J63" s="27"/>
    </row>
    <row r="64" spans="1:10" ht="21">
      <c r="A64" s="28">
        <v>330100</v>
      </c>
      <c r="B64" s="29" t="s">
        <v>47</v>
      </c>
      <c r="C64" s="16">
        <v>40000</v>
      </c>
      <c r="D64" s="30">
        <f t="shared" si="6"/>
        <v>0.07272727272727272</v>
      </c>
      <c r="E64" s="18">
        <f t="shared" si="4"/>
        <v>0</v>
      </c>
      <c r="F64" s="75"/>
      <c r="G64" s="31">
        <f t="shared" si="7"/>
        <v>0</v>
      </c>
      <c r="H64" s="34">
        <f t="shared" si="5"/>
        <v>40000</v>
      </c>
      <c r="I64" s="31"/>
      <c r="J64" s="27"/>
    </row>
    <row r="65" spans="1:10" ht="21">
      <c r="A65" s="28">
        <v>330300</v>
      </c>
      <c r="B65" s="29" t="s">
        <v>111</v>
      </c>
      <c r="C65" s="16">
        <v>20000</v>
      </c>
      <c r="D65" s="30">
        <f t="shared" si="6"/>
        <v>0.03636363636363636</v>
      </c>
      <c r="E65" s="18"/>
      <c r="F65" s="75">
        <v>8441</v>
      </c>
      <c r="G65" s="31">
        <f t="shared" si="7"/>
        <v>42.205</v>
      </c>
      <c r="H65" s="34">
        <f t="shared" si="5"/>
        <v>11559</v>
      </c>
      <c r="I65" s="31"/>
      <c r="J65" s="27"/>
    </row>
    <row r="66" spans="1:10" ht="21">
      <c r="A66" s="28">
        <v>331400</v>
      </c>
      <c r="B66" s="29" t="s">
        <v>46</v>
      </c>
      <c r="C66" s="16">
        <v>10000</v>
      </c>
      <c r="D66" s="30">
        <f t="shared" si="6"/>
        <v>0.01818181818181818</v>
      </c>
      <c r="E66" s="18">
        <f t="shared" si="4"/>
        <v>0</v>
      </c>
      <c r="F66" s="75"/>
      <c r="G66" s="31">
        <f t="shared" si="7"/>
        <v>0</v>
      </c>
      <c r="H66" s="34">
        <f t="shared" si="5"/>
        <v>10000</v>
      </c>
      <c r="I66" s="31"/>
      <c r="J66" s="27"/>
    </row>
    <row r="67" spans="1:10" ht="21">
      <c r="A67" s="28">
        <v>340400</v>
      </c>
      <c r="B67" s="29" t="s">
        <v>81</v>
      </c>
      <c r="C67" s="16">
        <v>40000</v>
      </c>
      <c r="D67" s="30">
        <f t="shared" si="6"/>
        <v>0.07272727272727272</v>
      </c>
      <c r="E67" s="18">
        <f t="shared" si="4"/>
        <v>3658</v>
      </c>
      <c r="F67" s="75">
        <v>3658</v>
      </c>
      <c r="G67" s="31">
        <f t="shared" si="7"/>
        <v>9.145</v>
      </c>
      <c r="H67" s="34">
        <f t="shared" si="5"/>
        <v>36342</v>
      </c>
      <c r="I67" s="31"/>
      <c r="J67" s="27"/>
    </row>
    <row r="68" spans="1:10" ht="21">
      <c r="A68" s="28">
        <v>340500</v>
      </c>
      <c r="B68" s="29" t="s">
        <v>82</v>
      </c>
      <c r="C68" s="16">
        <v>24000</v>
      </c>
      <c r="D68" s="30">
        <f t="shared" si="6"/>
        <v>0.04363636363636364</v>
      </c>
      <c r="E68" s="18">
        <f t="shared" si="4"/>
        <v>8000</v>
      </c>
      <c r="F68" s="75">
        <v>8000</v>
      </c>
      <c r="G68" s="31">
        <f t="shared" si="7"/>
        <v>33.333333333333336</v>
      </c>
      <c r="H68" s="34">
        <f t="shared" si="5"/>
        <v>16000</v>
      </c>
      <c r="I68" s="31"/>
      <c r="J68" s="27"/>
    </row>
    <row r="69" spans="1:10" ht="21">
      <c r="A69" s="28"/>
      <c r="B69" s="29"/>
      <c r="C69" s="16"/>
      <c r="D69" s="30"/>
      <c r="E69" s="18"/>
      <c r="F69" s="19"/>
      <c r="G69" s="31"/>
      <c r="H69" s="34"/>
      <c r="I69" s="31"/>
      <c r="J69" s="27"/>
    </row>
    <row r="70" spans="1:10" ht="21">
      <c r="A70" s="14" t="s">
        <v>40</v>
      </c>
      <c r="B70" s="15" t="s">
        <v>41</v>
      </c>
      <c r="C70" s="16"/>
      <c r="D70" s="30"/>
      <c r="E70" s="18"/>
      <c r="F70" s="19"/>
      <c r="G70" s="31"/>
      <c r="H70" s="34"/>
      <c r="I70" s="31"/>
      <c r="J70" s="27"/>
    </row>
    <row r="71" spans="1:10" ht="21">
      <c r="A71" s="23" t="s">
        <v>89</v>
      </c>
      <c r="B71" s="24" t="s">
        <v>90</v>
      </c>
      <c r="C71" s="25">
        <f>SUM(C72:C78)</f>
        <v>133000</v>
      </c>
      <c r="D71" s="83">
        <f>SUM(D72:D78)</f>
        <v>0.24181818181818182</v>
      </c>
      <c r="E71" s="18">
        <f t="shared" si="4"/>
        <v>9720</v>
      </c>
      <c r="F71" s="19">
        <f>SUM(F72:F78)</f>
        <v>9720</v>
      </c>
      <c r="G71" s="31"/>
      <c r="H71" s="80">
        <f>SUM(H72:H78)</f>
        <v>123280</v>
      </c>
      <c r="I71" s="31"/>
      <c r="J71" s="27"/>
    </row>
    <row r="72" spans="1:10" ht="21">
      <c r="A72" s="78">
        <v>320100</v>
      </c>
      <c r="B72" s="79" t="s">
        <v>72</v>
      </c>
      <c r="C72" s="77">
        <v>10000</v>
      </c>
      <c r="D72" s="30">
        <f>C72*100/55000000</f>
        <v>0.01818181818181818</v>
      </c>
      <c r="E72" s="18">
        <f t="shared" si="4"/>
        <v>0</v>
      </c>
      <c r="F72" s="75">
        <v>0</v>
      </c>
      <c r="G72" s="36">
        <f aca="true" t="shared" si="8" ref="G72:G78">F72*100/C72</f>
        <v>0</v>
      </c>
      <c r="H72" s="81">
        <f aca="true" t="shared" si="9" ref="H72:H78">C72-F72</f>
        <v>10000</v>
      </c>
      <c r="I72" s="31"/>
      <c r="J72" s="27"/>
    </row>
    <row r="73" spans="1:10" ht="21">
      <c r="A73" s="78">
        <v>320300</v>
      </c>
      <c r="B73" s="29" t="s">
        <v>112</v>
      </c>
      <c r="C73" s="77">
        <v>10000</v>
      </c>
      <c r="D73" s="30">
        <f aca="true" t="shared" si="10" ref="D73:D78">C73*100/55000000</f>
        <v>0.01818181818181818</v>
      </c>
      <c r="E73" s="18">
        <f t="shared" si="4"/>
        <v>9720</v>
      </c>
      <c r="F73" s="75">
        <v>9720</v>
      </c>
      <c r="G73" s="36">
        <f t="shared" si="8"/>
        <v>97.2</v>
      </c>
      <c r="H73" s="37">
        <f t="shared" si="9"/>
        <v>280</v>
      </c>
      <c r="I73" s="31"/>
      <c r="J73" s="27"/>
    </row>
    <row r="74" spans="1:10" ht="21">
      <c r="A74" s="78">
        <v>320300</v>
      </c>
      <c r="B74" s="29" t="s">
        <v>113</v>
      </c>
      <c r="C74" s="77">
        <v>15000</v>
      </c>
      <c r="D74" s="30">
        <f t="shared" si="10"/>
        <v>0.02727272727272727</v>
      </c>
      <c r="E74" s="18">
        <f t="shared" si="4"/>
        <v>0</v>
      </c>
      <c r="F74" s="75"/>
      <c r="G74" s="36">
        <f t="shared" si="8"/>
        <v>0</v>
      </c>
      <c r="H74" s="37">
        <f t="shared" si="9"/>
        <v>15000</v>
      </c>
      <c r="I74" s="31"/>
      <c r="J74" s="27"/>
    </row>
    <row r="75" spans="1:10" ht="21">
      <c r="A75" s="78">
        <v>320300</v>
      </c>
      <c r="B75" s="29" t="s">
        <v>114</v>
      </c>
      <c r="C75" s="77">
        <v>10000</v>
      </c>
      <c r="D75" s="30">
        <f t="shared" si="10"/>
        <v>0.01818181818181818</v>
      </c>
      <c r="E75" s="18">
        <f t="shared" si="4"/>
        <v>0</v>
      </c>
      <c r="F75" s="75"/>
      <c r="G75" s="36">
        <f t="shared" si="8"/>
        <v>0</v>
      </c>
      <c r="H75" s="37">
        <f t="shared" si="9"/>
        <v>10000</v>
      </c>
      <c r="I75" s="31"/>
      <c r="J75" s="27"/>
    </row>
    <row r="76" spans="1:10" ht="21">
      <c r="A76" s="78">
        <v>320300</v>
      </c>
      <c r="B76" s="29" t="s">
        <v>163</v>
      </c>
      <c r="C76" s="77">
        <v>50000</v>
      </c>
      <c r="D76" s="30">
        <f t="shared" si="10"/>
        <v>0.09090909090909091</v>
      </c>
      <c r="E76" s="18"/>
      <c r="F76" s="75"/>
      <c r="G76" s="36">
        <f t="shared" si="8"/>
        <v>0</v>
      </c>
      <c r="H76" s="37">
        <f t="shared" si="9"/>
        <v>50000</v>
      </c>
      <c r="I76" s="31"/>
      <c r="J76" s="27"/>
    </row>
    <row r="77" spans="1:10" ht="21">
      <c r="A77" s="78">
        <v>331200</v>
      </c>
      <c r="B77" s="29" t="s">
        <v>162</v>
      </c>
      <c r="C77" s="77">
        <v>8000</v>
      </c>
      <c r="D77" s="30">
        <f t="shared" si="10"/>
        <v>0.014545454545454545</v>
      </c>
      <c r="E77" s="18"/>
      <c r="F77" s="75"/>
      <c r="G77" s="36">
        <f t="shared" si="8"/>
        <v>0</v>
      </c>
      <c r="H77" s="37">
        <f t="shared" si="9"/>
        <v>8000</v>
      </c>
      <c r="I77" s="31"/>
      <c r="J77" s="27"/>
    </row>
    <row r="78" spans="1:10" ht="21">
      <c r="A78" s="78">
        <v>331600</v>
      </c>
      <c r="B78" s="29" t="s">
        <v>161</v>
      </c>
      <c r="C78" s="77">
        <v>30000</v>
      </c>
      <c r="D78" s="30">
        <f t="shared" si="10"/>
        <v>0.05454545454545454</v>
      </c>
      <c r="E78" s="18">
        <f t="shared" si="4"/>
        <v>0</v>
      </c>
      <c r="F78" s="75"/>
      <c r="G78" s="36">
        <f t="shared" si="8"/>
        <v>0</v>
      </c>
      <c r="H78" s="37">
        <f t="shared" si="9"/>
        <v>30000</v>
      </c>
      <c r="I78" s="31"/>
      <c r="J78" s="27"/>
    </row>
    <row r="79" spans="1:10" s="40" customFormat="1" ht="21">
      <c r="A79" s="28"/>
      <c r="B79" s="29"/>
      <c r="C79" s="35"/>
      <c r="D79" s="30"/>
      <c r="E79" s="18"/>
      <c r="F79" s="76"/>
      <c r="G79" s="36"/>
      <c r="H79" s="37"/>
      <c r="I79" s="36"/>
      <c r="J79" s="38"/>
    </row>
    <row r="80" spans="1:10" ht="21">
      <c r="A80" s="14" t="s">
        <v>23</v>
      </c>
      <c r="B80" s="15" t="s">
        <v>6</v>
      </c>
      <c r="C80" s="16"/>
      <c r="D80" s="30"/>
      <c r="E80" s="18"/>
      <c r="F80" s="19"/>
      <c r="G80" s="31"/>
      <c r="H80" s="34"/>
      <c r="I80" s="31"/>
      <c r="J80" s="27"/>
    </row>
    <row r="81" spans="1:10" ht="21">
      <c r="A81" s="14" t="s">
        <v>24</v>
      </c>
      <c r="B81" s="15" t="s">
        <v>7</v>
      </c>
      <c r="C81" s="16"/>
      <c r="D81" s="30"/>
      <c r="E81" s="18"/>
      <c r="F81" s="19"/>
      <c r="G81" s="31"/>
      <c r="H81" s="34"/>
      <c r="I81" s="31"/>
      <c r="J81" s="27"/>
    </row>
    <row r="82" spans="1:10" ht="21">
      <c r="A82" s="23" t="s">
        <v>53</v>
      </c>
      <c r="B82" s="24" t="s">
        <v>54</v>
      </c>
      <c r="C82" s="25">
        <f>SUM(C83:C113)</f>
        <v>8264273</v>
      </c>
      <c r="D82" s="83">
        <f>SUM(D83:D113)</f>
        <v>15.025950909090914</v>
      </c>
      <c r="E82" s="18">
        <f aca="true" t="shared" si="11" ref="E82:E176">F82</f>
        <v>3169919.23</v>
      </c>
      <c r="F82" s="19">
        <f>SUM(F83:F113)</f>
        <v>3169919.23</v>
      </c>
      <c r="G82" s="31"/>
      <c r="H82" s="80">
        <f>SUM(H83:H113)</f>
        <v>5094353.77</v>
      </c>
      <c r="I82" s="31"/>
      <c r="J82" s="27"/>
    </row>
    <row r="83" spans="1:10" ht="21">
      <c r="A83" s="28">
        <v>220100</v>
      </c>
      <c r="B83" s="29" t="s">
        <v>56</v>
      </c>
      <c r="C83" s="77">
        <v>2101596</v>
      </c>
      <c r="D83" s="30">
        <f>C83*100/55000000</f>
        <v>3.8210836363636362</v>
      </c>
      <c r="E83" s="18">
        <f t="shared" si="11"/>
        <v>1024409</v>
      </c>
      <c r="F83" s="75">
        <v>1024409</v>
      </c>
      <c r="G83" s="31">
        <f aca="true" t="shared" si="12" ref="G83:G113">F83*100/C83</f>
        <v>48.744335257585185</v>
      </c>
      <c r="H83" s="32">
        <f aca="true" t="shared" si="13" ref="H83:H113">C83-F83</f>
        <v>1077187</v>
      </c>
      <c r="I83" s="31"/>
      <c r="J83" s="27"/>
    </row>
    <row r="84" spans="1:10" ht="21">
      <c r="A84" s="28">
        <v>220300</v>
      </c>
      <c r="B84" s="29" t="s">
        <v>74</v>
      </c>
      <c r="C84" s="77">
        <v>168000</v>
      </c>
      <c r="D84" s="30">
        <f aca="true" t="shared" si="14" ref="D84:D113">C84*100/55000000</f>
        <v>0.3054545454545455</v>
      </c>
      <c r="E84" s="18">
        <f t="shared" si="11"/>
        <v>80500</v>
      </c>
      <c r="F84" s="75">
        <v>80500</v>
      </c>
      <c r="G84" s="31">
        <f t="shared" si="12"/>
        <v>47.916666666666664</v>
      </c>
      <c r="H84" s="32">
        <f t="shared" si="13"/>
        <v>87500</v>
      </c>
      <c r="I84" s="31"/>
      <c r="J84" s="27"/>
    </row>
    <row r="85" spans="1:10" ht="21">
      <c r="A85" s="28">
        <v>220700</v>
      </c>
      <c r="B85" s="29" t="s">
        <v>88</v>
      </c>
      <c r="C85" s="77">
        <v>460138</v>
      </c>
      <c r="D85" s="30">
        <f t="shared" si="14"/>
        <v>0.8366145454545455</v>
      </c>
      <c r="E85" s="18">
        <f t="shared" si="11"/>
        <v>229920</v>
      </c>
      <c r="F85" s="75">
        <v>229920</v>
      </c>
      <c r="G85" s="31">
        <f t="shared" si="12"/>
        <v>49.967618410129134</v>
      </c>
      <c r="H85" s="32">
        <f t="shared" si="13"/>
        <v>230218</v>
      </c>
      <c r="I85" s="31"/>
      <c r="J85" s="27"/>
    </row>
    <row r="86" spans="1:10" ht="21">
      <c r="A86" s="28">
        <v>220800</v>
      </c>
      <c r="B86" s="29" t="s">
        <v>60</v>
      </c>
      <c r="C86" s="77">
        <v>24000</v>
      </c>
      <c r="D86" s="30">
        <f t="shared" si="14"/>
        <v>0.04363636363636364</v>
      </c>
      <c r="E86" s="18">
        <f t="shared" si="11"/>
        <v>12000</v>
      </c>
      <c r="F86" s="75">
        <v>12000</v>
      </c>
      <c r="G86" s="31">
        <f t="shared" si="12"/>
        <v>50</v>
      </c>
      <c r="H86" s="32">
        <f t="shared" si="13"/>
        <v>12000</v>
      </c>
      <c r="I86" s="31"/>
      <c r="J86" s="27"/>
    </row>
    <row r="87" spans="1:10" ht="21">
      <c r="A87" s="28">
        <v>310100</v>
      </c>
      <c r="B87" s="29" t="s">
        <v>72</v>
      </c>
      <c r="C87" s="77">
        <v>337000</v>
      </c>
      <c r="D87" s="30">
        <f t="shared" si="14"/>
        <v>0.6127272727272727</v>
      </c>
      <c r="E87" s="18">
        <f t="shared" si="11"/>
        <v>7650</v>
      </c>
      <c r="F87" s="75">
        <v>7650</v>
      </c>
      <c r="G87" s="31">
        <f t="shared" si="12"/>
        <v>2.2700296735905043</v>
      </c>
      <c r="H87" s="32">
        <f t="shared" si="13"/>
        <v>329350</v>
      </c>
      <c r="I87" s="31"/>
      <c r="J87" s="27"/>
    </row>
    <row r="88" spans="1:10" ht="21">
      <c r="A88" s="28">
        <v>310300</v>
      </c>
      <c r="B88" s="29" t="s">
        <v>61</v>
      </c>
      <c r="C88" s="77">
        <v>5000</v>
      </c>
      <c r="D88" s="30">
        <f t="shared" si="14"/>
        <v>0.00909090909090909</v>
      </c>
      <c r="E88" s="18">
        <f t="shared" si="11"/>
        <v>0</v>
      </c>
      <c r="F88" s="75"/>
      <c r="G88" s="31">
        <f t="shared" si="12"/>
        <v>0</v>
      </c>
      <c r="H88" s="32">
        <f t="shared" si="13"/>
        <v>5000</v>
      </c>
      <c r="I88" s="31"/>
      <c r="J88" s="27"/>
    </row>
    <row r="89" spans="1:10" ht="21">
      <c r="A89" s="28">
        <v>310400</v>
      </c>
      <c r="B89" s="29" t="s">
        <v>42</v>
      </c>
      <c r="C89" s="77">
        <v>84000</v>
      </c>
      <c r="D89" s="30">
        <f t="shared" si="14"/>
        <v>0.15272727272727274</v>
      </c>
      <c r="E89" s="18"/>
      <c r="F89" s="75">
        <v>37500</v>
      </c>
      <c r="G89" s="31">
        <f t="shared" si="12"/>
        <v>44.642857142857146</v>
      </c>
      <c r="H89" s="32">
        <f t="shared" si="13"/>
        <v>46500</v>
      </c>
      <c r="I89" s="31"/>
      <c r="J89" s="27"/>
    </row>
    <row r="90" spans="1:10" ht="21">
      <c r="A90" s="28">
        <v>310500</v>
      </c>
      <c r="B90" s="29" t="s">
        <v>93</v>
      </c>
      <c r="C90" s="77">
        <v>30000</v>
      </c>
      <c r="D90" s="30">
        <f t="shared" si="14"/>
        <v>0.05454545454545454</v>
      </c>
      <c r="E90" s="18">
        <f t="shared" si="11"/>
        <v>2400</v>
      </c>
      <c r="F90" s="75">
        <v>2400</v>
      </c>
      <c r="G90" s="31">
        <f t="shared" si="12"/>
        <v>8</v>
      </c>
      <c r="H90" s="32">
        <f t="shared" si="13"/>
        <v>27600</v>
      </c>
      <c r="I90" s="31"/>
      <c r="J90" s="27"/>
    </row>
    <row r="91" spans="1:10" ht="21">
      <c r="A91" s="28">
        <v>320100</v>
      </c>
      <c r="B91" s="29" t="s">
        <v>101</v>
      </c>
      <c r="C91" s="77">
        <v>672500</v>
      </c>
      <c r="D91" s="30">
        <f t="shared" si="14"/>
        <v>1.2227272727272727</v>
      </c>
      <c r="E91" s="18">
        <f t="shared" si="11"/>
        <v>292500</v>
      </c>
      <c r="F91" s="75">
        <v>292500</v>
      </c>
      <c r="G91" s="31">
        <f t="shared" si="12"/>
        <v>43.49442379182156</v>
      </c>
      <c r="H91" s="32">
        <f t="shared" si="13"/>
        <v>380000</v>
      </c>
      <c r="I91" s="31"/>
      <c r="J91" s="27"/>
    </row>
    <row r="92" spans="1:10" ht="21">
      <c r="A92" s="28">
        <v>320300</v>
      </c>
      <c r="B92" s="29" t="s">
        <v>58</v>
      </c>
      <c r="C92" s="77">
        <v>40000</v>
      </c>
      <c r="D92" s="30">
        <f t="shared" si="14"/>
        <v>0.07272727272727272</v>
      </c>
      <c r="E92" s="18">
        <f t="shared" si="11"/>
        <v>0</v>
      </c>
      <c r="F92" s="75"/>
      <c r="G92" s="31">
        <f t="shared" si="12"/>
        <v>0</v>
      </c>
      <c r="H92" s="32">
        <f t="shared" si="13"/>
        <v>40000</v>
      </c>
      <c r="I92" s="31"/>
      <c r="J92" s="27"/>
    </row>
    <row r="93" spans="1:10" ht="21">
      <c r="A93" s="28">
        <v>320300</v>
      </c>
      <c r="B93" s="29" t="s">
        <v>96</v>
      </c>
      <c r="C93" s="77">
        <v>40000</v>
      </c>
      <c r="D93" s="30">
        <f t="shared" si="14"/>
        <v>0.07272727272727272</v>
      </c>
      <c r="E93" s="18">
        <f t="shared" si="11"/>
        <v>12300</v>
      </c>
      <c r="F93" s="75">
        <v>12300</v>
      </c>
      <c r="G93" s="31">
        <f t="shared" si="12"/>
        <v>30.75</v>
      </c>
      <c r="H93" s="32">
        <f t="shared" si="13"/>
        <v>27700</v>
      </c>
      <c r="I93" s="31"/>
      <c r="J93" s="27"/>
    </row>
    <row r="94" spans="1:10" ht="21">
      <c r="A94" s="28">
        <v>320300</v>
      </c>
      <c r="B94" s="29" t="s">
        <v>166</v>
      </c>
      <c r="C94" s="77">
        <v>15000</v>
      </c>
      <c r="D94" s="30">
        <f t="shared" si="14"/>
        <v>0.02727272727272727</v>
      </c>
      <c r="E94" s="18">
        <f t="shared" si="11"/>
        <v>10640</v>
      </c>
      <c r="F94" s="75">
        <v>10640</v>
      </c>
      <c r="G94" s="31">
        <f t="shared" si="12"/>
        <v>70.93333333333334</v>
      </c>
      <c r="H94" s="32">
        <f t="shared" si="13"/>
        <v>4360</v>
      </c>
      <c r="I94" s="31"/>
      <c r="J94" s="27"/>
    </row>
    <row r="95" spans="1:10" ht="21">
      <c r="A95" s="28">
        <v>320300</v>
      </c>
      <c r="B95" s="29" t="s">
        <v>167</v>
      </c>
      <c r="C95" s="77">
        <v>15000</v>
      </c>
      <c r="D95" s="30">
        <f t="shared" si="14"/>
        <v>0.02727272727272727</v>
      </c>
      <c r="E95" s="18"/>
      <c r="F95" s="75"/>
      <c r="G95" s="31">
        <f t="shared" si="12"/>
        <v>0</v>
      </c>
      <c r="H95" s="32">
        <f t="shared" si="13"/>
        <v>15000</v>
      </c>
      <c r="I95" s="31"/>
      <c r="J95" s="27"/>
    </row>
    <row r="96" spans="1:10" ht="21">
      <c r="A96" s="28">
        <v>320300</v>
      </c>
      <c r="B96" s="29" t="s">
        <v>107</v>
      </c>
      <c r="C96" s="77">
        <v>823200</v>
      </c>
      <c r="D96" s="30">
        <f t="shared" si="14"/>
        <v>1.4967272727272727</v>
      </c>
      <c r="E96" s="18"/>
      <c r="F96" s="75">
        <v>291520</v>
      </c>
      <c r="G96" s="31">
        <f t="shared" si="12"/>
        <v>35.41302235179786</v>
      </c>
      <c r="H96" s="32">
        <f t="shared" si="13"/>
        <v>531680</v>
      </c>
      <c r="I96" s="31"/>
      <c r="J96" s="27"/>
    </row>
    <row r="97" spans="1:10" ht="21">
      <c r="A97" s="28">
        <v>320300</v>
      </c>
      <c r="B97" s="29" t="s">
        <v>168</v>
      </c>
      <c r="C97" s="77">
        <v>15000</v>
      </c>
      <c r="D97" s="30">
        <f t="shared" si="14"/>
        <v>0.02727272727272727</v>
      </c>
      <c r="E97" s="18"/>
      <c r="F97" s="75">
        <v>4680</v>
      </c>
      <c r="G97" s="31">
        <f t="shared" si="12"/>
        <v>31.2</v>
      </c>
      <c r="H97" s="32">
        <f t="shared" si="13"/>
        <v>10320</v>
      </c>
      <c r="I97" s="31"/>
      <c r="J97" s="27"/>
    </row>
    <row r="98" spans="1:10" ht="21">
      <c r="A98" s="28">
        <v>320300</v>
      </c>
      <c r="B98" s="29" t="s">
        <v>99</v>
      </c>
      <c r="C98" s="77">
        <v>20000</v>
      </c>
      <c r="D98" s="30">
        <f t="shared" si="14"/>
        <v>0.03636363636363636</v>
      </c>
      <c r="E98" s="18"/>
      <c r="F98" s="75"/>
      <c r="G98" s="31">
        <f t="shared" si="12"/>
        <v>0</v>
      </c>
      <c r="H98" s="32">
        <f t="shared" si="13"/>
        <v>20000</v>
      </c>
      <c r="I98" s="31"/>
      <c r="J98" s="27"/>
    </row>
    <row r="99" spans="1:10" ht="21">
      <c r="A99" s="28">
        <v>320400</v>
      </c>
      <c r="B99" s="29" t="s">
        <v>55</v>
      </c>
      <c r="C99" s="77">
        <v>57202.8</v>
      </c>
      <c r="D99" s="30">
        <f t="shared" si="14"/>
        <v>0.10400509090909091</v>
      </c>
      <c r="E99" s="18">
        <f t="shared" si="11"/>
        <v>0</v>
      </c>
      <c r="F99" s="75"/>
      <c r="G99" s="31">
        <f t="shared" si="12"/>
        <v>0</v>
      </c>
      <c r="H99" s="32">
        <f t="shared" si="13"/>
        <v>57202.8</v>
      </c>
      <c r="I99" s="31"/>
      <c r="J99" s="27"/>
    </row>
    <row r="100" spans="1:10" ht="21">
      <c r="A100" s="28">
        <v>330100</v>
      </c>
      <c r="B100" s="29" t="s">
        <v>59</v>
      </c>
      <c r="C100" s="77">
        <v>20000</v>
      </c>
      <c r="D100" s="30">
        <f t="shared" si="14"/>
        <v>0.03636363636363636</v>
      </c>
      <c r="E100" s="18">
        <f t="shared" si="11"/>
        <v>0</v>
      </c>
      <c r="F100" s="75"/>
      <c r="G100" s="31">
        <f t="shared" si="12"/>
        <v>0</v>
      </c>
      <c r="H100" s="32">
        <f t="shared" si="13"/>
        <v>20000</v>
      </c>
      <c r="I100" s="31"/>
      <c r="J100" s="27"/>
    </row>
    <row r="101" spans="1:10" ht="21">
      <c r="A101" s="28">
        <v>331400</v>
      </c>
      <c r="B101" s="29" t="s">
        <v>63</v>
      </c>
      <c r="C101" s="16">
        <v>30000</v>
      </c>
      <c r="D101" s="30">
        <f t="shared" si="14"/>
        <v>0.05454545454545454</v>
      </c>
      <c r="E101" s="18">
        <f t="shared" si="11"/>
        <v>0</v>
      </c>
      <c r="F101" s="75"/>
      <c r="G101" s="31">
        <f t="shared" si="12"/>
        <v>0</v>
      </c>
      <c r="H101" s="32">
        <f t="shared" si="13"/>
        <v>30000</v>
      </c>
      <c r="I101" s="31"/>
      <c r="J101" s="27"/>
    </row>
    <row r="102" spans="1:10" ht="21">
      <c r="A102" s="28">
        <v>330200</v>
      </c>
      <c r="B102" s="29" t="s">
        <v>51</v>
      </c>
      <c r="C102" s="16">
        <v>10000</v>
      </c>
      <c r="D102" s="30">
        <f t="shared" si="14"/>
        <v>0.01818181818181818</v>
      </c>
      <c r="E102" s="18"/>
      <c r="F102" s="75"/>
      <c r="G102" s="31">
        <f t="shared" si="12"/>
        <v>0</v>
      </c>
      <c r="H102" s="32">
        <f t="shared" si="13"/>
        <v>10000</v>
      </c>
      <c r="I102" s="31"/>
      <c r="J102" s="27"/>
    </row>
    <row r="103" spans="1:10" ht="21">
      <c r="A103" s="28">
        <v>330300</v>
      </c>
      <c r="B103" s="29" t="s">
        <v>115</v>
      </c>
      <c r="C103" s="16">
        <v>60000</v>
      </c>
      <c r="D103" s="30">
        <f t="shared" si="14"/>
        <v>0.10909090909090909</v>
      </c>
      <c r="E103" s="18"/>
      <c r="F103" s="75"/>
      <c r="G103" s="31">
        <f t="shared" si="12"/>
        <v>0</v>
      </c>
      <c r="H103" s="32">
        <f t="shared" si="13"/>
        <v>60000</v>
      </c>
      <c r="I103" s="31"/>
      <c r="J103" s="27"/>
    </row>
    <row r="104" spans="1:10" ht="21">
      <c r="A104" s="28">
        <v>330400</v>
      </c>
      <c r="B104" s="29" t="s">
        <v>169</v>
      </c>
      <c r="C104" s="16">
        <v>1151636.2</v>
      </c>
      <c r="D104" s="30">
        <f t="shared" si="14"/>
        <v>2.093884</v>
      </c>
      <c r="E104" s="18"/>
      <c r="F104" s="75">
        <v>231716.96</v>
      </c>
      <c r="G104" s="31">
        <f t="shared" si="12"/>
        <v>20.120673525198324</v>
      </c>
      <c r="H104" s="32">
        <f t="shared" si="13"/>
        <v>919919.24</v>
      </c>
      <c r="I104" s="31"/>
      <c r="J104" s="27"/>
    </row>
    <row r="105" spans="1:10" ht="21">
      <c r="A105" s="28">
        <v>330900</v>
      </c>
      <c r="B105" s="29" t="s">
        <v>121</v>
      </c>
      <c r="C105" s="16">
        <v>10000</v>
      </c>
      <c r="D105" s="30">
        <f t="shared" si="14"/>
        <v>0.01818181818181818</v>
      </c>
      <c r="E105" s="18"/>
      <c r="F105" s="75"/>
      <c r="G105" s="31">
        <f t="shared" si="12"/>
        <v>0</v>
      </c>
      <c r="H105" s="32">
        <f t="shared" si="13"/>
        <v>10000</v>
      </c>
      <c r="I105" s="31"/>
      <c r="J105" s="27"/>
    </row>
    <row r="106" spans="1:10" ht="21">
      <c r="A106" s="28">
        <v>331000</v>
      </c>
      <c r="B106" s="29" t="s">
        <v>151</v>
      </c>
      <c r="C106" s="16">
        <v>5000</v>
      </c>
      <c r="D106" s="30">
        <f t="shared" si="14"/>
        <v>0.00909090909090909</v>
      </c>
      <c r="E106" s="18"/>
      <c r="F106" s="75"/>
      <c r="G106" s="31">
        <f t="shared" si="12"/>
        <v>0</v>
      </c>
      <c r="H106" s="32">
        <f t="shared" si="13"/>
        <v>5000</v>
      </c>
      <c r="I106" s="31"/>
      <c r="J106" s="27"/>
    </row>
    <row r="107" spans="1:10" ht="21">
      <c r="A107" s="28">
        <v>340100</v>
      </c>
      <c r="B107" s="29" t="s">
        <v>97</v>
      </c>
      <c r="C107" s="16">
        <v>30000</v>
      </c>
      <c r="D107" s="30">
        <f t="shared" si="14"/>
        <v>0.05454545454545454</v>
      </c>
      <c r="E107" s="18"/>
      <c r="F107" s="75">
        <v>5521.77</v>
      </c>
      <c r="G107" s="31">
        <f t="shared" si="12"/>
        <v>18.4059</v>
      </c>
      <c r="H107" s="32">
        <f t="shared" si="13"/>
        <v>24478.23</v>
      </c>
      <c r="I107" s="31"/>
      <c r="J107" s="27"/>
    </row>
    <row r="108" spans="1:10" ht="21">
      <c r="A108" s="28">
        <v>340500</v>
      </c>
      <c r="B108" s="29" t="s">
        <v>82</v>
      </c>
      <c r="C108" s="16">
        <v>20000</v>
      </c>
      <c r="D108" s="30">
        <f t="shared" si="14"/>
        <v>0.03636363636363636</v>
      </c>
      <c r="E108" s="18"/>
      <c r="F108" s="75">
        <v>6901.5</v>
      </c>
      <c r="G108" s="31">
        <f t="shared" si="12"/>
        <v>34.5075</v>
      </c>
      <c r="H108" s="32">
        <f t="shared" si="13"/>
        <v>13098.5</v>
      </c>
      <c r="I108" s="31"/>
      <c r="J108" s="27"/>
    </row>
    <row r="109" spans="1:10" ht="21">
      <c r="A109" s="28">
        <v>610200</v>
      </c>
      <c r="B109" s="29" t="s">
        <v>170</v>
      </c>
      <c r="C109" s="16">
        <v>1940000</v>
      </c>
      <c r="D109" s="30">
        <f t="shared" si="14"/>
        <v>3.5272727272727273</v>
      </c>
      <c r="E109" s="18"/>
      <c r="F109" s="75">
        <v>919760</v>
      </c>
      <c r="G109" s="31">
        <f t="shared" si="12"/>
        <v>47.41030927835052</v>
      </c>
      <c r="H109" s="32">
        <f t="shared" si="13"/>
        <v>1020240</v>
      </c>
      <c r="I109" s="31"/>
      <c r="J109" s="27"/>
    </row>
    <row r="110" spans="1:10" ht="21">
      <c r="A110" s="28">
        <v>610200</v>
      </c>
      <c r="B110" s="29" t="s">
        <v>193</v>
      </c>
      <c r="C110" s="16">
        <v>20000</v>
      </c>
      <c r="D110" s="30">
        <f t="shared" si="14"/>
        <v>0.03636363636363636</v>
      </c>
      <c r="E110" s="18"/>
      <c r="F110" s="75"/>
      <c r="G110" s="31">
        <f t="shared" si="12"/>
        <v>0</v>
      </c>
      <c r="H110" s="32">
        <f t="shared" si="13"/>
        <v>20000</v>
      </c>
      <c r="I110" s="31"/>
      <c r="J110" s="27"/>
    </row>
    <row r="111" spans="1:10" ht="21">
      <c r="A111" s="28">
        <v>610200</v>
      </c>
      <c r="B111" s="29" t="s">
        <v>194</v>
      </c>
      <c r="C111" s="16">
        <v>20000</v>
      </c>
      <c r="D111" s="30">
        <f t="shared" si="14"/>
        <v>0.03636363636363636</v>
      </c>
      <c r="E111" s="18"/>
      <c r="F111" s="75"/>
      <c r="G111" s="31">
        <f t="shared" si="12"/>
        <v>0</v>
      </c>
      <c r="H111" s="32">
        <f t="shared" si="13"/>
        <v>20000</v>
      </c>
      <c r="I111" s="31"/>
      <c r="J111" s="27"/>
    </row>
    <row r="112" spans="1:10" ht="21">
      <c r="A112" s="28">
        <v>610200</v>
      </c>
      <c r="B112" s="29" t="s">
        <v>164</v>
      </c>
      <c r="C112" s="16">
        <v>20000</v>
      </c>
      <c r="D112" s="30">
        <f t="shared" si="14"/>
        <v>0.03636363636363636</v>
      </c>
      <c r="E112" s="18"/>
      <c r="F112" s="75"/>
      <c r="G112" s="31">
        <f t="shared" si="12"/>
        <v>0</v>
      </c>
      <c r="H112" s="32">
        <f t="shared" si="13"/>
        <v>20000</v>
      </c>
      <c r="I112" s="31"/>
      <c r="J112" s="27"/>
    </row>
    <row r="113" spans="1:10" ht="21">
      <c r="A113" s="28">
        <v>610200</v>
      </c>
      <c r="B113" s="29" t="s">
        <v>165</v>
      </c>
      <c r="C113" s="16">
        <v>20000</v>
      </c>
      <c r="D113" s="30">
        <f t="shared" si="14"/>
        <v>0.03636363636363636</v>
      </c>
      <c r="E113" s="18"/>
      <c r="F113" s="75"/>
      <c r="G113" s="31">
        <f t="shared" si="12"/>
        <v>0</v>
      </c>
      <c r="H113" s="32">
        <f t="shared" si="13"/>
        <v>20000</v>
      </c>
      <c r="I113" s="31"/>
      <c r="J113" s="27"/>
    </row>
    <row r="114" spans="1:10" ht="21">
      <c r="A114" s="28"/>
      <c r="B114" s="29"/>
      <c r="C114" s="16"/>
      <c r="D114" s="30"/>
      <c r="E114" s="18"/>
      <c r="F114" s="19"/>
      <c r="G114" s="31"/>
      <c r="H114" s="34"/>
      <c r="I114" s="31"/>
      <c r="J114" s="27"/>
    </row>
    <row r="115" spans="1:10" ht="21">
      <c r="A115" s="14" t="s">
        <v>25</v>
      </c>
      <c r="B115" s="15" t="s">
        <v>8</v>
      </c>
      <c r="C115" s="16"/>
      <c r="D115" s="30"/>
      <c r="E115" s="18"/>
      <c r="F115" s="19"/>
      <c r="G115" s="31"/>
      <c r="H115" s="34"/>
      <c r="I115" s="31"/>
      <c r="J115" s="27"/>
    </row>
    <row r="116" spans="1:10" ht="21">
      <c r="A116" s="23" t="s">
        <v>52</v>
      </c>
      <c r="B116" s="24" t="s">
        <v>9</v>
      </c>
      <c r="C116" s="25">
        <f>SUM(C117:C137)</f>
        <v>573000</v>
      </c>
      <c r="D116" s="25">
        <f>SUM(D117:D137)</f>
        <v>1.041818181818182</v>
      </c>
      <c r="E116" s="18">
        <f t="shared" si="11"/>
        <v>35564</v>
      </c>
      <c r="F116" s="19">
        <f>SUM(F117:F137)</f>
        <v>35564</v>
      </c>
      <c r="G116" s="31"/>
      <c r="H116" s="80">
        <f>SUM(H117:H137)</f>
        <v>537436</v>
      </c>
      <c r="I116" s="31"/>
      <c r="J116" s="27"/>
    </row>
    <row r="117" spans="1:10" ht="21">
      <c r="A117" s="28">
        <v>320300</v>
      </c>
      <c r="B117" s="29" t="s">
        <v>116</v>
      </c>
      <c r="C117" s="35">
        <v>10000</v>
      </c>
      <c r="D117" s="30">
        <f>C117*100/55000000</f>
        <v>0.01818181818181818</v>
      </c>
      <c r="E117" s="18"/>
      <c r="F117" s="75"/>
      <c r="G117" s="31">
        <f>F117*100/C117</f>
        <v>0</v>
      </c>
      <c r="H117" s="32">
        <f>C117-F117</f>
        <v>10000</v>
      </c>
      <c r="I117" s="36"/>
      <c r="J117" s="27"/>
    </row>
    <row r="118" spans="1:10" ht="21">
      <c r="A118" s="28">
        <v>320300</v>
      </c>
      <c r="B118" s="29" t="s">
        <v>117</v>
      </c>
      <c r="C118" s="35">
        <v>100000</v>
      </c>
      <c r="D118" s="30">
        <f>C118*100/55000000</f>
        <v>0.18181818181818182</v>
      </c>
      <c r="E118" s="18"/>
      <c r="F118" s="75"/>
      <c r="G118" s="31">
        <f aca="true" t="shared" si="15" ref="G118:G136">F118*100/C118</f>
        <v>0</v>
      </c>
      <c r="H118" s="32">
        <f aca="true" t="shared" si="16" ref="H118:H136">C118-F118</f>
        <v>100000</v>
      </c>
      <c r="I118" s="36"/>
      <c r="J118" s="27"/>
    </row>
    <row r="119" spans="1:10" ht="21">
      <c r="A119" s="28">
        <v>320300</v>
      </c>
      <c r="B119" s="29" t="s">
        <v>118</v>
      </c>
      <c r="C119" s="35">
        <v>50000</v>
      </c>
      <c r="D119" s="30">
        <f aca="true" t="shared" si="17" ref="D119:D137">C119*100/55000000</f>
        <v>0.09090909090909091</v>
      </c>
      <c r="E119" s="18"/>
      <c r="F119" s="75">
        <v>25394</v>
      </c>
      <c r="G119" s="31">
        <f t="shared" si="15"/>
        <v>50.788</v>
      </c>
      <c r="H119" s="32">
        <f t="shared" si="16"/>
        <v>24606</v>
      </c>
      <c r="I119" s="36"/>
      <c r="J119" s="27"/>
    </row>
    <row r="120" spans="1:10" ht="21">
      <c r="A120" s="28">
        <v>320300</v>
      </c>
      <c r="B120" s="29" t="s">
        <v>119</v>
      </c>
      <c r="C120" s="35">
        <v>20000</v>
      </c>
      <c r="D120" s="30">
        <f t="shared" si="17"/>
        <v>0.03636363636363636</v>
      </c>
      <c r="E120" s="18"/>
      <c r="F120" s="75">
        <v>10170</v>
      </c>
      <c r="G120" s="31">
        <f t="shared" si="15"/>
        <v>50.85</v>
      </c>
      <c r="H120" s="32">
        <f t="shared" si="16"/>
        <v>9830</v>
      </c>
      <c r="I120" s="36"/>
      <c r="J120" s="27"/>
    </row>
    <row r="121" spans="1:10" ht="21">
      <c r="A121" s="28">
        <v>320300</v>
      </c>
      <c r="B121" s="29" t="s">
        <v>120</v>
      </c>
      <c r="C121" s="35">
        <v>83000</v>
      </c>
      <c r="D121" s="30">
        <f t="shared" si="17"/>
        <v>0.1509090909090909</v>
      </c>
      <c r="E121" s="18"/>
      <c r="F121" s="75"/>
      <c r="G121" s="31">
        <f t="shared" si="15"/>
        <v>0</v>
      </c>
      <c r="H121" s="32">
        <f t="shared" si="16"/>
        <v>83000</v>
      </c>
      <c r="I121" s="36"/>
      <c r="J121" s="27"/>
    </row>
    <row r="122" spans="1:10" ht="21">
      <c r="A122" s="28">
        <v>331000</v>
      </c>
      <c r="B122" s="29" t="s">
        <v>121</v>
      </c>
      <c r="C122" s="35">
        <v>10000</v>
      </c>
      <c r="D122" s="30">
        <f t="shared" si="17"/>
        <v>0.01818181818181818</v>
      </c>
      <c r="E122" s="18"/>
      <c r="F122" s="75"/>
      <c r="G122" s="31">
        <f t="shared" si="15"/>
        <v>0</v>
      </c>
      <c r="H122" s="32">
        <f t="shared" si="16"/>
        <v>10000</v>
      </c>
      <c r="I122" s="36"/>
      <c r="J122" s="27"/>
    </row>
    <row r="123" spans="1:10" ht="21">
      <c r="A123" s="28">
        <v>610200</v>
      </c>
      <c r="B123" s="29" t="s">
        <v>122</v>
      </c>
      <c r="C123" s="35">
        <v>20000</v>
      </c>
      <c r="D123" s="30">
        <f t="shared" si="17"/>
        <v>0.03636363636363636</v>
      </c>
      <c r="E123" s="18"/>
      <c r="F123" s="75"/>
      <c r="G123" s="31">
        <f t="shared" si="15"/>
        <v>0</v>
      </c>
      <c r="H123" s="32">
        <f t="shared" si="16"/>
        <v>20000</v>
      </c>
      <c r="I123" s="36"/>
      <c r="J123" s="27"/>
    </row>
    <row r="124" spans="1:10" ht="21">
      <c r="A124" s="28">
        <v>610200</v>
      </c>
      <c r="B124" s="29" t="s">
        <v>123</v>
      </c>
      <c r="C124" s="35">
        <v>20000</v>
      </c>
      <c r="D124" s="30">
        <f t="shared" si="17"/>
        <v>0.03636363636363636</v>
      </c>
      <c r="E124" s="18"/>
      <c r="F124" s="75"/>
      <c r="G124" s="31">
        <f t="shared" si="15"/>
        <v>0</v>
      </c>
      <c r="H124" s="32">
        <f t="shared" si="16"/>
        <v>20000</v>
      </c>
      <c r="I124" s="36"/>
      <c r="J124" s="27"/>
    </row>
    <row r="125" spans="1:10" ht="21">
      <c r="A125" s="28">
        <v>610200</v>
      </c>
      <c r="B125" s="29" t="s">
        <v>124</v>
      </c>
      <c r="C125" s="35">
        <v>20000</v>
      </c>
      <c r="D125" s="30">
        <f t="shared" si="17"/>
        <v>0.03636363636363636</v>
      </c>
      <c r="E125" s="18"/>
      <c r="F125" s="75"/>
      <c r="G125" s="31">
        <f t="shared" si="15"/>
        <v>0</v>
      </c>
      <c r="H125" s="32">
        <f t="shared" si="16"/>
        <v>20000</v>
      </c>
      <c r="I125" s="36"/>
      <c r="J125" s="27"/>
    </row>
    <row r="126" spans="1:10" ht="21">
      <c r="A126" s="28">
        <v>610200</v>
      </c>
      <c r="B126" s="29" t="s">
        <v>125</v>
      </c>
      <c r="C126" s="35">
        <v>20000</v>
      </c>
      <c r="D126" s="30">
        <f t="shared" si="17"/>
        <v>0.03636363636363636</v>
      </c>
      <c r="E126" s="18"/>
      <c r="F126" s="75"/>
      <c r="G126" s="31">
        <f t="shared" si="15"/>
        <v>0</v>
      </c>
      <c r="H126" s="32">
        <f t="shared" si="16"/>
        <v>20000</v>
      </c>
      <c r="I126" s="36"/>
      <c r="J126" s="27"/>
    </row>
    <row r="127" spans="1:10" ht="21">
      <c r="A127" s="28">
        <v>610200</v>
      </c>
      <c r="B127" s="29" t="s">
        <v>126</v>
      </c>
      <c r="C127" s="35">
        <v>20000</v>
      </c>
      <c r="D127" s="30">
        <f t="shared" si="17"/>
        <v>0.03636363636363636</v>
      </c>
      <c r="E127" s="18"/>
      <c r="F127" s="75"/>
      <c r="G127" s="31">
        <f t="shared" si="15"/>
        <v>0</v>
      </c>
      <c r="H127" s="32">
        <f t="shared" si="16"/>
        <v>20000</v>
      </c>
      <c r="I127" s="36"/>
      <c r="J127" s="27"/>
    </row>
    <row r="128" spans="1:10" ht="21">
      <c r="A128" s="28">
        <v>610200</v>
      </c>
      <c r="B128" s="29" t="s">
        <v>127</v>
      </c>
      <c r="C128" s="35">
        <v>20000</v>
      </c>
      <c r="D128" s="30">
        <f t="shared" si="17"/>
        <v>0.03636363636363636</v>
      </c>
      <c r="E128" s="18"/>
      <c r="F128" s="75"/>
      <c r="G128" s="31">
        <f t="shared" si="15"/>
        <v>0</v>
      </c>
      <c r="H128" s="32">
        <f t="shared" si="16"/>
        <v>20000</v>
      </c>
      <c r="I128" s="36"/>
      <c r="J128" s="27"/>
    </row>
    <row r="129" spans="1:10" ht="21">
      <c r="A129" s="28">
        <v>610200</v>
      </c>
      <c r="B129" s="29" t="s">
        <v>128</v>
      </c>
      <c r="C129" s="35">
        <v>20000</v>
      </c>
      <c r="D129" s="30">
        <f t="shared" si="17"/>
        <v>0.03636363636363636</v>
      </c>
      <c r="E129" s="18"/>
      <c r="F129" s="75"/>
      <c r="G129" s="31">
        <f t="shared" si="15"/>
        <v>0</v>
      </c>
      <c r="H129" s="32">
        <f t="shared" si="16"/>
        <v>20000</v>
      </c>
      <c r="I129" s="36"/>
      <c r="J129" s="27"/>
    </row>
    <row r="130" spans="1:10" ht="21">
      <c r="A130" s="28">
        <v>610200</v>
      </c>
      <c r="B130" s="29" t="s">
        <v>129</v>
      </c>
      <c r="C130" s="35">
        <v>20000</v>
      </c>
      <c r="D130" s="30">
        <f t="shared" si="17"/>
        <v>0.03636363636363636</v>
      </c>
      <c r="E130" s="18"/>
      <c r="F130" s="75"/>
      <c r="G130" s="31">
        <f t="shared" si="15"/>
        <v>0</v>
      </c>
      <c r="H130" s="32">
        <f t="shared" si="16"/>
        <v>20000</v>
      </c>
      <c r="I130" s="36"/>
      <c r="J130" s="27"/>
    </row>
    <row r="131" spans="1:10" ht="21">
      <c r="A131" s="28">
        <v>610200</v>
      </c>
      <c r="B131" s="29" t="s">
        <v>130</v>
      </c>
      <c r="C131" s="35">
        <v>20000</v>
      </c>
      <c r="D131" s="30">
        <f t="shared" si="17"/>
        <v>0.03636363636363636</v>
      </c>
      <c r="E131" s="18"/>
      <c r="F131" s="75"/>
      <c r="G131" s="31">
        <f t="shared" si="15"/>
        <v>0</v>
      </c>
      <c r="H131" s="32">
        <f t="shared" si="16"/>
        <v>20000</v>
      </c>
      <c r="I131" s="36"/>
      <c r="J131" s="27"/>
    </row>
    <row r="132" spans="1:10" ht="21">
      <c r="A132" s="28">
        <v>610200</v>
      </c>
      <c r="B132" s="29" t="s">
        <v>131</v>
      </c>
      <c r="C132" s="35">
        <v>20000</v>
      </c>
      <c r="D132" s="30">
        <f t="shared" si="17"/>
        <v>0.03636363636363636</v>
      </c>
      <c r="E132" s="18"/>
      <c r="F132" s="75"/>
      <c r="G132" s="31">
        <f t="shared" si="15"/>
        <v>0</v>
      </c>
      <c r="H132" s="32">
        <f t="shared" si="16"/>
        <v>20000</v>
      </c>
      <c r="I132" s="36"/>
      <c r="J132" s="27"/>
    </row>
    <row r="133" spans="1:10" ht="21">
      <c r="A133" s="28">
        <v>610200</v>
      </c>
      <c r="B133" s="29" t="s">
        <v>132</v>
      </c>
      <c r="C133" s="35">
        <v>20000</v>
      </c>
      <c r="D133" s="30">
        <f t="shared" si="17"/>
        <v>0.03636363636363636</v>
      </c>
      <c r="E133" s="18"/>
      <c r="F133" s="75"/>
      <c r="G133" s="31">
        <f t="shared" si="15"/>
        <v>0</v>
      </c>
      <c r="H133" s="32">
        <f t="shared" si="16"/>
        <v>20000</v>
      </c>
      <c r="I133" s="36"/>
      <c r="J133" s="27"/>
    </row>
    <row r="134" spans="1:10" ht="21">
      <c r="A134" s="28">
        <v>610200</v>
      </c>
      <c r="B134" s="29" t="s">
        <v>133</v>
      </c>
      <c r="C134" s="35">
        <v>20000</v>
      </c>
      <c r="D134" s="30">
        <f t="shared" si="17"/>
        <v>0.03636363636363636</v>
      </c>
      <c r="E134" s="18"/>
      <c r="F134" s="75"/>
      <c r="G134" s="31">
        <f t="shared" si="15"/>
        <v>0</v>
      </c>
      <c r="H134" s="32">
        <f t="shared" si="16"/>
        <v>20000</v>
      </c>
      <c r="I134" s="36"/>
      <c r="J134" s="27"/>
    </row>
    <row r="135" spans="1:10" ht="21">
      <c r="A135" s="28">
        <v>610200</v>
      </c>
      <c r="B135" s="29" t="s">
        <v>134</v>
      </c>
      <c r="C135" s="35">
        <v>20000</v>
      </c>
      <c r="D135" s="30">
        <f t="shared" si="17"/>
        <v>0.03636363636363636</v>
      </c>
      <c r="E135" s="18"/>
      <c r="F135" s="75"/>
      <c r="G135" s="31">
        <f t="shared" si="15"/>
        <v>0</v>
      </c>
      <c r="H135" s="32">
        <f t="shared" si="16"/>
        <v>20000</v>
      </c>
      <c r="I135" s="36"/>
      <c r="J135" s="27"/>
    </row>
    <row r="136" spans="1:10" ht="21">
      <c r="A136" s="28">
        <v>610200</v>
      </c>
      <c r="B136" s="29" t="s">
        <v>135</v>
      </c>
      <c r="C136" s="35">
        <v>20000</v>
      </c>
      <c r="D136" s="30">
        <f t="shared" si="17"/>
        <v>0.03636363636363636</v>
      </c>
      <c r="E136" s="18"/>
      <c r="F136" s="75"/>
      <c r="G136" s="31">
        <f t="shared" si="15"/>
        <v>0</v>
      </c>
      <c r="H136" s="32">
        <f t="shared" si="16"/>
        <v>20000</v>
      </c>
      <c r="I136" s="36"/>
      <c r="J136" s="27"/>
    </row>
    <row r="137" spans="1:10" ht="21">
      <c r="A137" s="28">
        <v>610200</v>
      </c>
      <c r="B137" s="29" t="s">
        <v>136</v>
      </c>
      <c r="C137" s="35">
        <v>20000</v>
      </c>
      <c r="D137" s="30">
        <f t="shared" si="17"/>
        <v>0.03636363636363636</v>
      </c>
      <c r="E137" s="18"/>
      <c r="F137" s="75"/>
      <c r="G137" s="31">
        <f>F137*100/C137</f>
        <v>0</v>
      </c>
      <c r="H137" s="32">
        <f>C137-F137</f>
        <v>20000</v>
      </c>
      <c r="I137" s="36"/>
      <c r="J137" s="27"/>
    </row>
    <row r="138" spans="1:10" ht="21">
      <c r="A138" s="28"/>
      <c r="B138" s="29"/>
      <c r="C138" s="16"/>
      <c r="D138" s="30"/>
      <c r="E138" s="18"/>
      <c r="F138" s="19"/>
      <c r="G138" s="31"/>
      <c r="H138" s="34"/>
      <c r="I138" s="31"/>
      <c r="J138" s="27"/>
    </row>
    <row r="139" spans="1:10" ht="21">
      <c r="A139" s="14" t="s">
        <v>26</v>
      </c>
      <c r="B139" s="15" t="s">
        <v>10</v>
      </c>
      <c r="C139" s="16"/>
      <c r="D139" s="30"/>
      <c r="E139" s="18"/>
      <c r="F139" s="19"/>
      <c r="G139" s="31"/>
      <c r="H139" s="34"/>
      <c r="I139" s="31"/>
      <c r="J139" s="27"/>
    </row>
    <row r="140" spans="1:11" ht="23.25" customHeight="1">
      <c r="A140" s="23" t="s">
        <v>27</v>
      </c>
      <c r="B140" s="24" t="s">
        <v>11</v>
      </c>
      <c r="C140" s="25">
        <f>SUM(C141:C172)</f>
        <v>7058700</v>
      </c>
      <c r="D140" s="25">
        <f>SUM(D141:D172)</f>
        <v>12.833999999999996</v>
      </c>
      <c r="E140" s="18">
        <f t="shared" si="11"/>
        <v>862284</v>
      </c>
      <c r="F140" s="19">
        <f>SUM(F141:F172)</f>
        <v>862284</v>
      </c>
      <c r="G140" s="31"/>
      <c r="H140" s="80">
        <f>SUM(H141:H172)</f>
        <v>6196416</v>
      </c>
      <c r="I140" s="31"/>
      <c r="J140" s="27"/>
      <c r="K140" s="33"/>
    </row>
    <row r="141" spans="1:10" ht="21">
      <c r="A141" s="28">
        <v>220100</v>
      </c>
      <c r="B141" s="29" t="s">
        <v>56</v>
      </c>
      <c r="C141" s="16">
        <f>1509000-260000</f>
        <v>1249000</v>
      </c>
      <c r="D141" s="30">
        <f>C141*100/55000000</f>
        <v>2.270909090909091</v>
      </c>
      <c r="E141" s="18">
        <f t="shared" si="11"/>
        <v>446700</v>
      </c>
      <c r="F141" s="75">
        <v>446700</v>
      </c>
      <c r="G141" s="31">
        <f aca="true" t="shared" si="18" ref="G141:G172">F141*100/C141</f>
        <v>35.76461168935148</v>
      </c>
      <c r="H141" s="32">
        <f aca="true" t="shared" si="19" ref="H141:H172">C141-F141</f>
        <v>802300</v>
      </c>
      <c r="I141" s="31"/>
      <c r="J141" s="27"/>
    </row>
    <row r="142" spans="1:10" ht="21">
      <c r="A142" s="28">
        <v>220200</v>
      </c>
      <c r="B142" s="29" t="s">
        <v>64</v>
      </c>
      <c r="C142" s="16">
        <v>60000</v>
      </c>
      <c r="D142" s="30">
        <f aca="true" t="shared" si="20" ref="D142:D172">C142*100/55000000</f>
        <v>0.10909090909090909</v>
      </c>
      <c r="E142" s="18">
        <f t="shared" si="11"/>
        <v>6390</v>
      </c>
      <c r="F142" s="75">
        <v>6390</v>
      </c>
      <c r="G142" s="31">
        <f t="shared" si="18"/>
        <v>10.65</v>
      </c>
      <c r="H142" s="32">
        <f t="shared" si="19"/>
        <v>53610</v>
      </c>
      <c r="I142" s="31"/>
      <c r="J142" s="27"/>
    </row>
    <row r="143" spans="1:10" ht="21">
      <c r="A143" s="28">
        <v>220300</v>
      </c>
      <c r="B143" s="29" t="s">
        <v>74</v>
      </c>
      <c r="C143" s="16">
        <v>42000</v>
      </c>
      <c r="D143" s="30">
        <f t="shared" si="20"/>
        <v>0.07636363636363637</v>
      </c>
      <c r="E143" s="18">
        <f t="shared" si="11"/>
        <v>21000</v>
      </c>
      <c r="F143" s="75">
        <v>21000</v>
      </c>
      <c r="G143" s="31">
        <f t="shared" si="18"/>
        <v>50</v>
      </c>
      <c r="H143" s="34">
        <f t="shared" si="19"/>
        <v>21000</v>
      </c>
      <c r="I143" s="31"/>
      <c r="J143" s="27"/>
    </row>
    <row r="144" spans="1:10" ht="21">
      <c r="A144" s="28">
        <v>220700</v>
      </c>
      <c r="B144" s="29" t="s">
        <v>88</v>
      </c>
      <c r="C144" s="16">
        <v>356700</v>
      </c>
      <c r="D144" s="30">
        <f t="shared" si="20"/>
        <v>0.6485454545454545</v>
      </c>
      <c r="E144" s="18">
        <f t="shared" si="11"/>
        <v>178440</v>
      </c>
      <c r="F144" s="75">
        <v>178440</v>
      </c>
      <c r="G144" s="31">
        <f t="shared" si="18"/>
        <v>50.02523128679562</v>
      </c>
      <c r="H144" s="34">
        <f t="shared" si="19"/>
        <v>178260</v>
      </c>
      <c r="I144" s="31"/>
      <c r="J144" s="27"/>
    </row>
    <row r="145" spans="1:10" ht="21">
      <c r="A145" s="28">
        <v>220800</v>
      </c>
      <c r="B145" s="29" t="s">
        <v>64</v>
      </c>
      <c r="C145" s="16">
        <v>60000</v>
      </c>
      <c r="D145" s="30">
        <f t="shared" si="20"/>
        <v>0.10909090909090909</v>
      </c>
      <c r="E145" s="18">
        <f t="shared" si="11"/>
        <v>29670</v>
      </c>
      <c r="F145" s="75">
        <v>29670</v>
      </c>
      <c r="G145" s="31">
        <f t="shared" si="18"/>
        <v>49.45</v>
      </c>
      <c r="H145" s="34">
        <f t="shared" si="19"/>
        <v>30330</v>
      </c>
      <c r="I145" s="31"/>
      <c r="J145" s="27"/>
    </row>
    <row r="146" spans="1:10" ht="20.25" customHeight="1">
      <c r="A146" s="28">
        <v>310100</v>
      </c>
      <c r="B146" s="29" t="s">
        <v>73</v>
      </c>
      <c r="C146" s="16">
        <v>535000</v>
      </c>
      <c r="D146" s="30">
        <f t="shared" si="20"/>
        <v>0.9727272727272728</v>
      </c>
      <c r="E146" s="18">
        <f t="shared" si="11"/>
        <v>95150</v>
      </c>
      <c r="F146" s="75">
        <v>95150</v>
      </c>
      <c r="G146" s="31">
        <f t="shared" si="18"/>
        <v>17.785046728971963</v>
      </c>
      <c r="H146" s="34">
        <f t="shared" si="19"/>
        <v>439850</v>
      </c>
      <c r="I146" s="31"/>
      <c r="J146" s="27"/>
    </row>
    <row r="147" spans="1:10" ht="21">
      <c r="A147" s="28">
        <v>310500</v>
      </c>
      <c r="B147" s="29" t="s">
        <v>93</v>
      </c>
      <c r="C147" s="16">
        <v>10000</v>
      </c>
      <c r="D147" s="30">
        <f t="shared" si="20"/>
        <v>0.01818181818181818</v>
      </c>
      <c r="E147" s="18">
        <f t="shared" si="11"/>
        <v>0</v>
      </c>
      <c r="F147" s="75"/>
      <c r="G147" s="31">
        <f t="shared" si="18"/>
        <v>0</v>
      </c>
      <c r="H147" s="34">
        <f t="shared" si="19"/>
        <v>10000</v>
      </c>
      <c r="I147" s="31"/>
      <c r="J147" s="27"/>
    </row>
    <row r="148" spans="1:10" ht="21">
      <c r="A148" s="28">
        <v>320100</v>
      </c>
      <c r="B148" s="29" t="s">
        <v>43</v>
      </c>
      <c r="C148" s="16">
        <v>132000</v>
      </c>
      <c r="D148" s="30">
        <f t="shared" si="20"/>
        <v>0.24</v>
      </c>
      <c r="E148" s="18">
        <f t="shared" si="11"/>
        <v>12500</v>
      </c>
      <c r="F148" s="75">
        <v>12500</v>
      </c>
      <c r="G148" s="31">
        <f t="shared" si="18"/>
        <v>9.469696969696969</v>
      </c>
      <c r="H148" s="34">
        <f t="shared" si="19"/>
        <v>119500</v>
      </c>
      <c r="I148" s="31"/>
      <c r="J148" s="27"/>
    </row>
    <row r="149" spans="1:10" ht="21">
      <c r="A149" s="28">
        <v>320100</v>
      </c>
      <c r="B149" s="29" t="s">
        <v>137</v>
      </c>
      <c r="C149" s="16">
        <v>20000</v>
      </c>
      <c r="D149" s="30">
        <f t="shared" si="20"/>
        <v>0.03636363636363636</v>
      </c>
      <c r="E149" s="18">
        <f t="shared" si="11"/>
        <v>0</v>
      </c>
      <c r="F149" s="75"/>
      <c r="G149" s="31">
        <f t="shared" si="18"/>
        <v>0</v>
      </c>
      <c r="H149" s="34">
        <f t="shared" si="19"/>
        <v>20000</v>
      </c>
      <c r="I149" s="31"/>
      <c r="J149" s="27"/>
    </row>
    <row r="150" spans="1:10" ht="19.5" customHeight="1">
      <c r="A150" s="28">
        <v>320300</v>
      </c>
      <c r="B150" s="29" t="s">
        <v>58</v>
      </c>
      <c r="C150" s="16">
        <v>30000</v>
      </c>
      <c r="D150" s="30">
        <f t="shared" si="20"/>
        <v>0.05454545454545454</v>
      </c>
      <c r="E150" s="18">
        <f t="shared" si="11"/>
        <v>0</v>
      </c>
      <c r="F150" s="75"/>
      <c r="G150" s="31">
        <f t="shared" si="18"/>
        <v>0</v>
      </c>
      <c r="H150" s="34">
        <f t="shared" si="19"/>
        <v>30000</v>
      </c>
      <c r="I150" s="31"/>
      <c r="J150" s="27"/>
    </row>
    <row r="151" spans="1:10" ht="19.5" customHeight="1">
      <c r="A151" s="28">
        <v>320300</v>
      </c>
      <c r="B151" s="29" t="s">
        <v>138</v>
      </c>
      <c r="C151" s="16">
        <v>50000</v>
      </c>
      <c r="D151" s="30">
        <f t="shared" si="20"/>
        <v>0.09090909090909091</v>
      </c>
      <c r="E151" s="18">
        <f t="shared" si="11"/>
        <v>0</v>
      </c>
      <c r="F151" s="75"/>
      <c r="G151" s="31">
        <f t="shared" si="18"/>
        <v>0</v>
      </c>
      <c r="H151" s="34">
        <f t="shared" si="19"/>
        <v>50000</v>
      </c>
      <c r="I151" s="31"/>
      <c r="J151" s="27"/>
    </row>
    <row r="152" spans="1:10" ht="19.5" customHeight="1">
      <c r="A152" s="28">
        <v>320300</v>
      </c>
      <c r="B152" s="29" t="s">
        <v>96</v>
      </c>
      <c r="C152" s="16">
        <v>40000</v>
      </c>
      <c r="D152" s="30">
        <f t="shared" si="20"/>
        <v>0.07272727272727272</v>
      </c>
      <c r="E152" s="18">
        <f t="shared" si="11"/>
        <v>0</v>
      </c>
      <c r="F152" s="75"/>
      <c r="G152" s="31">
        <f t="shared" si="18"/>
        <v>0</v>
      </c>
      <c r="H152" s="34">
        <f t="shared" si="19"/>
        <v>40000</v>
      </c>
      <c r="I152" s="31"/>
      <c r="J152" s="27"/>
    </row>
    <row r="153" spans="1:10" ht="21">
      <c r="A153" s="28">
        <v>320400</v>
      </c>
      <c r="B153" s="29" t="s">
        <v>55</v>
      </c>
      <c r="C153" s="16">
        <v>50000</v>
      </c>
      <c r="D153" s="30">
        <f t="shared" si="20"/>
        <v>0.09090909090909091</v>
      </c>
      <c r="E153" s="18">
        <f t="shared" si="11"/>
        <v>3130</v>
      </c>
      <c r="F153" s="75">
        <v>3130</v>
      </c>
      <c r="G153" s="31">
        <f t="shared" si="18"/>
        <v>6.26</v>
      </c>
      <c r="H153" s="34">
        <f t="shared" si="19"/>
        <v>46870</v>
      </c>
      <c r="I153" s="31"/>
      <c r="J153" s="27"/>
    </row>
    <row r="154" spans="1:10" ht="21">
      <c r="A154" s="28">
        <v>330100</v>
      </c>
      <c r="B154" s="29" t="s">
        <v>59</v>
      </c>
      <c r="C154" s="16">
        <v>30000</v>
      </c>
      <c r="D154" s="30">
        <f t="shared" si="20"/>
        <v>0.05454545454545454</v>
      </c>
      <c r="E154" s="18">
        <f t="shared" si="11"/>
        <v>14937</v>
      </c>
      <c r="F154" s="75">
        <v>14937</v>
      </c>
      <c r="G154" s="31">
        <f t="shared" si="18"/>
        <v>49.79</v>
      </c>
      <c r="H154" s="34">
        <f t="shared" si="19"/>
        <v>15063</v>
      </c>
      <c r="I154" s="31"/>
      <c r="J154" s="27"/>
    </row>
    <row r="155" spans="1:10" ht="21">
      <c r="A155" s="28">
        <v>330200</v>
      </c>
      <c r="B155" s="29" t="s">
        <v>51</v>
      </c>
      <c r="C155" s="16">
        <v>50000</v>
      </c>
      <c r="D155" s="30">
        <f t="shared" si="20"/>
        <v>0.09090909090909091</v>
      </c>
      <c r="E155" s="18">
        <f t="shared" si="11"/>
        <v>47167</v>
      </c>
      <c r="F155" s="75">
        <v>47167</v>
      </c>
      <c r="G155" s="31">
        <f t="shared" si="18"/>
        <v>94.334</v>
      </c>
      <c r="H155" s="34">
        <f t="shared" si="19"/>
        <v>2833</v>
      </c>
      <c r="I155" s="31"/>
      <c r="J155" s="27"/>
    </row>
    <row r="156" spans="1:10" ht="21">
      <c r="A156" s="28">
        <v>330600</v>
      </c>
      <c r="B156" s="29" t="s">
        <v>62</v>
      </c>
      <c r="C156" s="16">
        <v>50000</v>
      </c>
      <c r="D156" s="30">
        <f t="shared" si="20"/>
        <v>0.09090909090909091</v>
      </c>
      <c r="E156" s="18">
        <f t="shared" si="11"/>
        <v>0</v>
      </c>
      <c r="F156" s="75"/>
      <c r="G156" s="31">
        <f t="shared" si="18"/>
        <v>0</v>
      </c>
      <c r="H156" s="34">
        <f t="shared" si="19"/>
        <v>50000</v>
      </c>
      <c r="I156" s="31"/>
      <c r="J156" s="27"/>
    </row>
    <row r="157" spans="1:10" ht="21">
      <c r="A157" s="28">
        <v>330700</v>
      </c>
      <c r="B157" s="29" t="s">
        <v>84</v>
      </c>
      <c r="C157" s="16">
        <v>10000</v>
      </c>
      <c r="D157" s="30">
        <f t="shared" si="20"/>
        <v>0.01818181818181818</v>
      </c>
      <c r="E157" s="18"/>
      <c r="F157" s="75">
        <v>7200</v>
      </c>
      <c r="G157" s="31">
        <f t="shared" si="18"/>
        <v>72</v>
      </c>
      <c r="H157" s="34">
        <f t="shared" si="19"/>
        <v>2800</v>
      </c>
      <c r="I157" s="31"/>
      <c r="J157" s="27"/>
    </row>
    <row r="158" spans="1:10" ht="21">
      <c r="A158" s="28">
        <v>330800</v>
      </c>
      <c r="B158" s="29" t="s">
        <v>171</v>
      </c>
      <c r="C158" s="16">
        <v>51000</v>
      </c>
      <c r="D158" s="30">
        <f t="shared" si="20"/>
        <v>0.09272727272727273</v>
      </c>
      <c r="E158" s="18"/>
      <c r="F158" s="75"/>
      <c r="G158" s="31">
        <f t="shared" si="18"/>
        <v>0</v>
      </c>
      <c r="H158" s="34">
        <f t="shared" si="19"/>
        <v>51000</v>
      </c>
      <c r="I158" s="31"/>
      <c r="J158" s="27"/>
    </row>
    <row r="159" spans="1:10" ht="21">
      <c r="A159" s="28">
        <v>331400</v>
      </c>
      <c r="B159" s="29" t="s">
        <v>63</v>
      </c>
      <c r="C159" s="16">
        <v>30000</v>
      </c>
      <c r="D159" s="30">
        <f t="shared" si="20"/>
        <v>0.05454545454545454</v>
      </c>
      <c r="E159" s="18">
        <f t="shared" si="11"/>
        <v>0</v>
      </c>
      <c r="F159" s="75"/>
      <c r="G159" s="31">
        <f t="shared" si="18"/>
        <v>0</v>
      </c>
      <c r="H159" s="34">
        <f t="shared" si="19"/>
        <v>30000</v>
      </c>
      <c r="I159" s="31"/>
      <c r="J159" s="27"/>
    </row>
    <row r="160" spans="1:10" s="40" customFormat="1" ht="21">
      <c r="A160" s="28">
        <v>420900</v>
      </c>
      <c r="B160" s="29" t="s">
        <v>172</v>
      </c>
      <c r="C160" s="35">
        <v>300000</v>
      </c>
      <c r="D160" s="30">
        <f t="shared" si="20"/>
        <v>0.5454545454545454</v>
      </c>
      <c r="E160" s="18">
        <f t="shared" si="11"/>
        <v>0</v>
      </c>
      <c r="F160" s="76"/>
      <c r="G160" s="36">
        <f t="shared" si="18"/>
        <v>0</v>
      </c>
      <c r="H160" s="34">
        <f t="shared" si="19"/>
        <v>300000</v>
      </c>
      <c r="I160" s="36"/>
      <c r="J160" s="38"/>
    </row>
    <row r="161" spans="1:10" s="40" customFormat="1" ht="21">
      <c r="A161" s="28">
        <v>420900</v>
      </c>
      <c r="B161" s="29" t="s">
        <v>173</v>
      </c>
      <c r="C161" s="35">
        <v>300000</v>
      </c>
      <c r="D161" s="30">
        <f t="shared" si="20"/>
        <v>0.5454545454545454</v>
      </c>
      <c r="E161" s="18">
        <f t="shared" si="11"/>
        <v>0</v>
      </c>
      <c r="F161" s="76"/>
      <c r="G161" s="36">
        <f t="shared" si="18"/>
        <v>0</v>
      </c>
      <c r="H161" s="34">
        <f t="shared" si="19"/>
        <v>300000</v>
      </c>
      <c r="I161" s="36"/>
      <c r="J161" s="38"/>
    </row>
    <row r="162" spans="1:10" s="40" customFormat="1" ht="21">
      <c r="A162" s="28">
        <v>420900</v>
      </c>
      <c r="B162" s="29" t="s">
        <v>174</v>
      </c>
      <c r="C162" s="35">
        <v>299000</v>
      </c>
      <c r="D162" s="30">
        <f t="shared" si="20"/>
        <v>0.5436363636363636</v>
      </c>
      <c r="E162" s="18">
        <f t="shared" si="11"/>
        <v>0</v>
      </c>
      <c r="F162" s="76"/>
      <c r="G162" s="36">
        <f t="shared" si="18"/>
        <v>0</v>
      </c>
      <c r="H162" s="34">
        <f t="shared" si="19"/>
        <v>299000</v>
      </c>
      <c r="I162" s="36"/>
      <c r="J162" s="38"/>
    </row>
    <row r="163" spans="1:10" s="40" customFormat="1" ht="21" customHeight="1">
      <c r="A163" s="28">
        <v>420900</v>
      </c>
      <c r="B163" s="29" t="s">
        <v>175</v>
      </c>
      <c r="C163" s="35">
        <v>304000</v>
      </c>
      <c r="D163" s="30">
        <f t="shared" si="20"/>
        <v>0.5527272727272727</v>
      </c>
      <c r="E163" s="18">
        <f t="shared" si="11"/>
        <v>0</v>
      </c>
      <c r="F163" s="76"/>
      <c r="G163" s="36">
        <f t="shared" si="18"/>
        <v>0</v>
      </c>
      <c r="H163" s="34">
        <f t="shared" si="19"/>
        <v>304000</v>
      </c>
      <c r="I163" s="36"/>
      <c r="J163" s="38"/>
    </row>
    <row r="164" spans="1:10" s="40" customFormat="1" ht="21">
      <c r="A164" s="28">
        <v>420900</v>
      </c>
      <c r="B164" s="29" t="s">
        <v>176</v>
      </c>
      <c r="C164" s="35">
        <v>300000</v>
      </c>
      <c r="D164" s="30">
        <f t="shared" si="20"/>
        <v>0.5454545454545454</v>
      </c>
      <c r="E164" s="18">
        <f t="shared" si="11"/>
        <v>0</v>
      </c>
      <c r="F164" s="76"/>
      <c r="G164" s="36">
        <f t="shared" si="18"/>
        <v>0</v>
      </c>
      <c r="H164" s="34">
        <f t="shared" si="19"/>
        <v>300000</v>
      </c>
      <c r="I164" s="36"/>
      <c r="J164" s="38"/>
    </row>
    <row r="165" spans="1:10" s="40" customFormat="1" ht="21">
      <c r="A165" s="28">
        <v>420900</v>
      </c>
      <c r="B165" s="29" t="s">
        <v>177</v>
      </c>
      <c r="C165" s="35">
        <v>210000</v>
      </c>
      <c r="D165" s="30">
        <f t="shared" si="20"/>
        <v>0.38181818181818183</v>
      </c>
      <c r="E165" s="18">
        <f t="shared" si="11"/>
        <v>0</v>
      </c>
      <c r="F165" s="76"/>
      <c r="G165" s="36">
        <f t="shared" si="18"/>
        <v>0</v>
      </c>
      <c r="H165" s="34">
        <f t="shared" si="19"/>
        <v>210000</v>
      </c>
      <c r="I165" s="36"/>
      <c r="J165" s="38"/>
    </row>
    <row r="166" spans="1:10" s="40" customFormat="1" ht="21">
      <c r="A166" s="28">
        <v>420900</v>
      </c>
      <c r="B166" s="82" t="s">
        <v>178</v>
      </c>
      <c r="C166" s="35">
        <v>300000</v>
      </c>
      <c r="D166" s="30">
        <f t="shared" si="20"/>
        <v>0.5454545454545454</v>
      </c>
      <c r="E166" s="18"/>
      <c r="F166" s="76"/>
      <c r="G166" s="36">
        <f t="shared" si="18"/>
        <v>0</v>
      </c>
      <c r="H166" s="34">
        <f t="shared" si="19"/>
        <v>300000</v>
      </c>
      <c r="I166" s="36"/>
      <c r="J166" s="38"/>
    </row>
    <row r="167" spans="1:10" s="40" customFormat="1" ht="21">
      <c r="A167" s="28">
        <v>420900</v>
      </c>
      <c r="B167" s="82" t="s">
        <v>179</v>
      </c>
      <c r="C167" s="35">
        <v>300000</v>
      </c>
      <c r="D167" s="30">
        <f t="shared" si="20"/>
        <v>0.5454545454545454</v>
      </c>
      <c r="E167" s="18">
        <f t="shared" si="11"/>
        <v>0</v>
      </c>
      <c r="F167" s="76"/>
      <c r="G167" s="36">
        <f t="shared" si="18"/>
        <v>0</v>
      </c>
      <c r="H167" s="34">
        <f t="shared" si="19"/>
        <v>300000</v>
      </c>
      <c r="I167" s="36"/>
      <c r="J167" s="38"/>
    </row>
    <row r="168" spans="1:10" s="40" customFormat="1" ht="21.75" customHeight="1">
      <c r="A168" s="28">
        <v>420900</v>
      </c>
      <c r="B168" s="29" t="s">
        <v>180</v>
      </c>
      <c r="C168" s="35">
        <v>300000</v>
      </c>
      <c r="D168" s="30">
        <f t="shared" si="20"/>
        <v>0.5454545454545454</v>
      </c>
      <c r="E168" s="18">
        <f t="shared" si="11"/>
        <v>0</v>
      </c>
      <c r="F168" s="76"/>
      <c r="G168" s="36">
        <f t="shared" si="18"/>
        <v>0</v>
      </c>
      <c r="H168" s="34">
        <f t="shared" si="19"/>
        <v>300000</v>
      </c>
      <c r="I168" s="36"/>
      <c r="J168" s="38"/>
    </row>
    <row r="169" spans="1:10" s="40" customFormat="1" ht="21.75" customHeight="1">
      <c r="A169" s="28">
        <v>420900</v>
      </c>
      <c r="B169" s="29" t="s">
        <v>181</v>
      </c>
      <c r="C169" s="35">
        <v>690000</v>
      </c>
      <c r="D169" s="30">
        <f t="shared" si="20"/>
        <v>1.2545454545454546</v>
      </c>
      <c r="E169" s="18">
        <f t="shared" si="11"/>
        <v>0</v>
      </c>
      <c r="F169" s="76"/>
      <c r="G169" s="36">
        <f t="shared" si="18"/>
        <v>0</v>
      </c>
      <c r="H169" s="34">
        <f t="shared" si="19"/>
        <v>690000</v>
      </c>
      <c r="I169" s="36"/>
      <c r="J169" s="38"/>
    </row>
    <row r="170" spans="1:10" s="40" customFormat="1" ht="21.75" customHeight="1">
      <c r="A170" s="28">
        <v>420900</v>
      </c>
      <c r="B170" s="82" t="s">
        <v>182</v>
      </c>
      <c r="C170" s="35">
        <v>300000</v>
      </c>
      <c r="D170" s="30">
        <f t="shared" si="20"/>
        <v>0.5454545454545454</v>
      </c>
      <c r="E170" s="18">
        <f t="shared" si="11"/>
        <v>0</v>
      </c>
      <c r="F170" s="76"/>
      <c r="G170" s="36">
        <f t="shared" si="18"/>
        <v>0</v>
      </c>
      <c r="H170" s="34">
        <f t="shared" si="19"/>
        <v>300000</v>
      </c>
      <c r="I170" s="36"/>
      <c r="J170" s="38"/>
    </row>
    <row r="171" spans="1:10" s="40" customFormat="1" ht="21.75" customHeight="1">
      <c r="A171" s="28">
        <v>420900</v>
      </c>
      <c r="B171" s="29" t="s">
        <v>183</v>
      </c>
      <c r="C171" s="35">
        <v>300000</v>
      </c>
      <c r="D171" s="30">
        <f t="shared" si="20"/>
        <v>0.5454545454545454</v>
      </c>
      <c r="E171" s="18">
        <f t="shared" si="11"/>
        <v>0</v>
      </c>
      <c r="F171" s="76"/>
      <c r="G171" s="36">
        <f t="shared" si="18"/>
        <v>0</v>
      </c>
      <c r="H171" s="34">
        <f t="shared" si="19"/>
        <v>300000</v>
      </c>
      <c r="I171" s="36"/>
      <c r="J171" s="38"/>
    </row>
    <row r="172" spans="1:10" s="40" customFormat="1" ht="21">
      <c r="A172" s="28">
        <v>420900</v>
      </c>
      <c r="B172" s="29" t="s">
        <v>184</v>
      </c>
      <c r="C172" s="35">
        <v>300000</v>
      </c>
      <c r="D172" s="30">
        <f t="shared" si="20"/>
        <v>0.5454545454545454</v>
      </c>
      <c r="E172" s="18">
        <f t="shared" si="11"/>
        <v>0</v>
      </c>
      <c r="F172" s="76"/>
      <c r="G172" s="36">
        <f t="shared" si="18"/>
        <v>0</v>
      </c>
      <c r="H172" s="34">
        <f t="shared" si="19"/>
        <v>300000</v>
      </c>
      <c r="I172" s="36"/>
      <c r="J172" s="38"/>
    </row>
    <row r="173" spans="1:10" ht="21">
      <c r="A173" s="28"/>
      <c r="B173" s="29"/>
      <c r="C173" s="16"/>
      <c r="D173" s="30"/>
      <c r="E173" s="18"/>
      <c r="F173" s="19"/>
      <c r="G173" s="31"/>
      <c r="H173" s="44"/>
      <c r="I173" s="31"/>
      <c r="J173" s="27"/>
    </row>
    <row r="174" spans="1:10" ht="21">
      <c r="A174" s="14" t="s">
        <v>28</v>
      </c>
      <c r="B174" s="15" t="s">
        <v>12</v>
      </c>
      <c r="C174" s="16"/>
      <c r="D174" s="30"/>
      <c r="E174" s="18"/>
      <c r="F174" s="19"/>
      <c r="G174" s="31"/>
      <c r="H174" s="34"/>
      <c r="I174" s="31"/>
      <c r="J174" s="27"/>
    </row>
    <row r="175" spans="1:10" ht="21">
      <c r="A175" s="23" t="s">
        <v>92</v>
      </c>
      <c r="B175" s="24" t="s">
        <v>91</v>
      </c>
      <c r="C175" s="25">
        <f>SUM(C176:C180)</f>
        <v>135000</v>
      </c>
      <c r="D175" s="25">
        <f>SUM(D176:D180)</f>
        <v>0.24545454545454548</v>
      </c>
      <c r="E175" s="18">
        <f t="shared" si="11"/>
        <v>86169</v>
      </c>
      <c r="F175" s="19">
        <f>SUM(F176:F180)</f>
        <v>86169</v>
      </c>
      <c r="G175" s="31"/>
      <c r="H175" s="80">
        <f>SUM(H176:H180)</f>
        <v>48831</v>
      </c>
      <c r="I175" s="31"/>
      <c r="J175" s="27"/>
    </row>
    <row r="176" spans="1:10" ht="21">
      <c r="A176" s="28">
        <v>320300</v>
      </c>
      <c r="B176" s="29" t="s">
        <v>103</v>
      </c>
      <c r="C176" s="16">
        <v>20000</v>
      </c>
      <c r="D176" s="30">
        <f>C176*100/55000000</f>
        <v>0.03636363636363636</v>
      </c>
      <c r="E176" s="18">
        <f t="shared" si="11"/>
        <v>0</v>
      </c>
      <c r="F176" s="75"/>
      <c r="G176" s="31">
        <f aca="true" t="shared" si="21" ref="G176:G194">F176*100/C176</f>
        <v>0</v>
      </c>
      <c r="H176" s="32">
        <f>C176-F176</f>
        <v>20000</v>
      </c>
      <c r="I176" s="31"/>
      <c r="J176" s="27"/>
    </row>
    <row r="177" spans="1:10" ht="21">
      <c r="A177" s="28">
        <v>320300</v>
      </c>
      <c r="B177" s="29" t="s">
        <v>139</v>
      </c>
      <c r="C177" s="16">
        <v>20000</v>
      </c>
      <c r="D177" s="30">
        <f>C177*100/55000000</f>
        <v>0.03636363636363636</v>
      </c>
      <c r="E177" s="18">
        <f>F177</f>
        <v>19765</v>
      </c>
      <c r="F177" s="75">
        <v>19765</v>
      </c>
      <c r="G177" s="31">
        <f t="shared" si="21"/>
        <v>98.825</v>
      </c>
      <c r="H177" s="34">
        <f>C177-F177</f>
        <v>235</v>
      </c>
      <c r="I177" s="31"/>
      <c r="J177" s="27"/>
    </row>
    <row r="178" spans="1:10" ht="21">
      <c r="A178" s="28">
        <v>320300</v>
      </c>
      <c r="B178" s="29" t="s">
        <v>100</v>
      </c>
      <c r="C178" s="16">
        <v>20000</v>
      </c>
      <c r="D178" s="30">
        <f>C178*100/55000000</f>
        <v>0.03636363636363636</v>
      </c>
      <c r="E178" s="18">
        <f>F178</f>
        <v>16404</v>
      </c>
      <c r="F178" s="75">
        <v>16404</v>
      </c>
      <c r="G178" s="31">
        <f t="shared" si="21"/>
        <v>82.02</v>
      </c>
      <c r="H178" s="34">
        <f>C178-F178</f>
        <v>3596</v>
      </c>
      <c r="I178" s="31"/>
      <c r="J178" s="27"/>
    </row>
    <row r="179" spans="1:10" ht="21">
      <c r="A179" s="28">
        <v>610200</v>
      </c>
      <c r="B179" s="29" t="s">
        <v>140</v>
      </c>
      <c r="C179" s="16">
        <v>50000</v>
      </c>
      <c r="D179" s="30">
        <f>C179*100/55000000</f>
        <v>0.09090909090909091</v>
      </c>
      <c r="E179" s="18">
        <f>F179</f>
        <v>50000</v>
      </c>
      <c r="F179" s="75">
        <v>50000</v>
      </c>
      <c r="G179" s="31">
        <f t="shared" si="21"/>
        <v>100</v>
      </c>
      <c r="H179" s="34">
        <f>C179-F179</f>
        <v>0</v>
      </c>
      <c r="I179" s="31"/>
      <c r="J179" s="27"/>
    </row>
    <row r="180" spans="1:10" ht="21">
      <c r="A180" s="28">
        <v>610200</v>
      </c>
      <c r="B180" s="29" t="s">
        <v>141</v>
      </c>
      <c r="C180" s="16">
        <v>25000</v>
      </c>
      <c r="D180" s="30">
        <f>C180*100/55000000</f>
        <v>0.045454545454545456</v>
      </c>
      <c r="E180" s="18">
        <f>F180</f>
        <v>0</v>
      </c>
      <c r="F180" s="75"/>
      <c r="G180" s="31">
        <f t="shared" si="21"/>
        <v>0</v>
      </c>
      <c r="H180" s="34">
        <f>C180-F180</f>
        <v>25000</v>
      </c>
      <c r="I180" s="31"/>
      <c r="J180" s="27"/>
    </row>
    <row r="181" spans="1:10" ht="21">
      <c r="A181" s="28"/>
      <c r="B181" s="29"/>
      <c r="C181" s="16"/>
      <c r="D181" s="30"/>
      <c r="E181" s="18"/>
      <c r="F181" s="19"/>
      <c r="G181" s="31"/>
      <c r="H181" s="34"/>
      <c r="I181" s="31"/>
      <c r="J181" s="27"/>
    </row>
    <row r="182" spans="1:10" ht="30" customHeight="1">
      <c r="A182" s="14" t="s">
        <v>29</v>
      </c>
      <c r="B182" s="15" t="s">
        <v>13</v>
      </c>
      <c r="C182" s="16"/>
      <c r="D182" s="30"/>
      <c r="E182" s="18"/>
      <c r="F182" s="19"/>
      <c r="G182" s="31"/>
      <c r="H182" s="34"/>
      <c r="I182" s="31"/>
      <c r="J182" s="27"/>
    </row>
    <row r="183" spans="1:10" ht="21" customHeight="1">
      <c r="A183" s="71" t="s">
        <v>30</v>
      </c>
      <c r="B183" s="72" t="s">
        <v>14</v>
      </c>
      <c r="C183" s="73">
        <f>SUM(C184:C185)</f>
        <v>80000</v>
      </c>
      <c r="D183" s="73">
        <f>SUM(D184:D185)</f>
        <v>0.14545454545454545</v>
      </c>
      <c r="E183" s="18">
        <f aca="true" t="shared" si="22" ref="E183:E189">F183</f>
        <v>0</v>
      </c>
      <c r="F183" s="19">
        <f>SUM(F184:F185)</f>
        <v>0</v>
      </c>
      <c r="G183" s="31">
        <f t="shared" si="21"/>
        <v>0</v>
      </c>
      <c r="H183" s="74">
        <f>SUM(H184:H185)</f>
        <v>80000</v>
      </c>
      <c r="I183" s="31"/>
      <c r="J183" s="27"/>
    </row>
    <row r="184" spans="1:10" ht="21" customHeight="1">
      <c r="A184" s="28">
        <v>320300</v>
      </c>
      <c r="B184" s="29" t="s">
        <v>185</v>
      </c>
      <c r="C184" s="16">
        <v>30000</v>
      </c>
      <c r="D184" s="30">
        <f>C184*100/55000000</f>
        <v>0.05454545454545454</v>
      </c>
      <c r="E184" s="18">
        <f t="shared" si="22"/>
        <v>0</v>
      </c>
      <c r="F184" s="75"/>
      <c r="G184" s="31">
        <f t="shared" si="21"/>
        <v>0</v>
      </c>
      <c r="H184" s="44">
        <f>C184-F184</f>
        <v>30000</v>
      </c>
      <c r="I184" s="31"/>
      <c r="J184" s="27"/>
    </row>
    <row r="185" spans="1:10" ht="21" customHeight="1">
      <c r="A185" s="28">
        <v>320300</v>
      </c>
      <c r="B185" s="29" t="s">
        <v>186</v>
      </c>
      <c r="C185" s="16">
        <v>50000</v>
      </c>
      <c r="D185" s="30">
        <f>C185*100/55000000</f>
        <v>0.09090909090909091</v>
      </c>
      <c r="E185" s="18">
        <f t="shared" si="22"/>
        <v>0</v>
      </c>
      <c r="F185" s="75"/>
      <c r="G185" s="31">
        <f t="shared" si="21"/>
        <v>0</v>
      </c>
      <c r="H185" s="44">
        <f>C185-F185</f>
        <v>50000</v>
      </c>
      <c r="I185" s="31"/>
      <c r="J185" s="27"/>
    </row>
    <row r="186" spans="1:10" ht="21" customHeight="1">
      <c r="A186" s="28"/>
      <c r="B186" s="29"/>
      <c r="C186" s="16"/>
      <c r="D186" s="30"/>
      <c r="E186" s="18"/>
      <c r="F186" s="19"/>
      <c r="G186" s="31"/>
      <c r="H186" s="44"/>
      <c r="I186" s="31"/>
      <c r="J186" s="27"/>
    </row>
    <row r="187" spans="1:10" ht="21">
      <c r="A187" s="23" t="s">
        <v>31</v>
      </c>
      <c r="B187" s="24" t="s">
        <v>15</v>
      </c>
      <c r="C187" s="25">
        <f>SUM(C188:C194)</f>
        <v>123000</v>
      </c>
      <c r="D187" s="25">
        <f>SUM(D188:D194)</f>
        <v>0.22363636363636363</v>
      </c>
      <c r="E187" s="18">
        <f t="shared" si="22"/>
        <v>10500</v>
      </c>
      <c r="F187" s="19">
        <f>SUM(F188:F194)</f>
        <v>10500</v>
      </c>
      <c r="G187" s="31">
        <f t="shared" si="21"/>
        <v>8.536585365853659</v>
      </c>
      <c r="H187" s="80">
        <f>SUM(H188:H194)</f>
        <v>112500</v>
      </c>
      <c r="I187" s="31"/>
      <c r="J187" s="27"/>
    </row>
    <row r="188" spans="1:10" ht="21">
      <c r="A188" s="28">
        <v>320200</v>
      </c>
      <c r="B188" s="29" t="s">
        <v>102</v>
      </c>
      <c r="C188" s="16">
        <v>10000</v>
      </c>
      <c r="D188" s="30">
        <f>C188*100/55000000</f>
        <v>0.01818181818181818</v>
      </c>
      <c r="E188" s="18">
        <f t="shared" si="22"/>
        <v>2500</v>
      </c>
      <c r="F188" s="75">
        <v>2500</v>
      </c>
      <c r="G188" s="31">
        <f t="shared" si="21"/>
        <v>25</v>
      </c>
      <c r="H188" s="32">
        <f aca="true" t="shared" si="23" ref="H188:H194">C188-F188</f>
        <v>7500</v>
      </c>
      <c r="I188" s="31"/>
      <c r="J188" s="27"/>
    </row>
    <row r="189" spans="1:10" s="40" customFormat="1" ht="21.75" customHeight="1">
      <c r="A189" s="28">
        <v>320300</v>
      </c>
      <c r="B189" s="29" t="s">
        <v>142</v>
      </c>
      <c r="C189" s="35">
        <v>20000</v>
      </c>
      <c r="D189" s="30">
        <f aca="true" t="shared" si="24" ref="D189:D194">C189*100/55000000</f>
        <v>0.03636363636363636</v>
      </c>
      <c r="E189" s="18">
        <f t="shared" si="22"/>
        <v>0</v>
      </c>
      <c r="F189" s="76"/>
      <c r="G189" s="31">
        <f t="shared" si="21"/>
        <v>0</v>
      </c>
      <c r="H189" s="37">
        <f t="shared" si="23"/>
        <v>20000</v>
      </c>
      <c r="I189" s="36"/>
      <c r="J189" s="38"/>
    </row>
    <row r="190" spans="1:10" s="40" customFormat="1" ht="21">
      <c r="A190" s="28">
        <v>320300</v>
      </c>
      <c r="B190" s="29" t="s">
        <v>143</v>
      </c>
      <c r="C190" s="35">
        <v>20000</v>
      </c>
      <c r="D190" s="30">
        <f t="shared" si="24"/>
        <v>0.03636363636363636</v>
      </c>
      <c r="E190" s="18">
        <f>F190</f>
        <v>0</v>
      </c>
      <c r="F190" s="76"/>
      <c r="G190" s="31">
        <f t="shared" si="21"/>
        <v>0</v>
      </c>
      <c r="H190" s="37">
        <f t="shared" si="23"/>
        <v>20000</v>
      </c>
      <c r="I190" s="36"/>
      <c r="J190" s="38"/>
    </row>
    <row r="191" spans="1:10" s="40" customFormat="1" ht="21">
      <c r="A191" s="28">
        <v>320300</v>
      </c>
      <c r="B191" s="29" t="s">
        <v>187</v>
      </c>
      <c r="C191" s="35">
        <v>30000</v>
      </c>
      <c r="D191" s="30">
        <f t="shared" si="24"/>
        <v>0.05454545454545454</v>
      </c>
      <c r="E191" s="18">
        <f>F191</f>
        <v>0</v>
      </c>
      <c r="F191" s="76"/>
      <c r="G191" s="31">
        <f t="shared" si="21"/>
        <v>0</v>
      </c>
      <c r="H191" s="37">
        <f t="shared" si="23"/>
        <v>30000</v>
      </c>
      <c r="I191" s="36"/>
      <c r="J191" s="38"/>
    </row>
    <row r="192" spans="1:10" s="40" customFormat="1" ht="21">
      <c r="A192" s="28">
        <v>610200</v>
      </c>
      <c r="B192" s="29" t="s">
        <v>188</v>
      </c>
      <c r="C192" s="35">
        <v>8000</v>
      </c>
      <c r="D192" s="30">
        <f t="shared" si="24"/>
        <v>0.014545454545454545</v>
      </c>
      <c r="E192" s="18">
        <f>F192</f>
        <v>8000</v>
      </c>
      <c r="F192" s="76">
        <v>8000</v>
      </c>
      <c r="G192" s="31">
        <f t="shared" si="21"/>
        <v>100</v>
      </c>
      <c r="H192" s="37">
        <f t="shared" si="23"/>
        <v>0</v>
      </c>
      <c r="I192" s="36"/>
      <c r="J192" s="38"/>
    </row>
    <row r="193" spans="1:10" s="40" customFormat="1" ht="21">
      <c r="A193" s="28">
        <v>610200</v>
      </c>
      <c r="B193" s="29" t="s">
        <v>144</v>
      </c>
      <c r="C193" s="35">
        <v>20000</v>
      </c>
      <c r="D193" s="30">
        <f t="shared" si="24"/>
        <v>0.03636363636363636</v>
      </c>
      <c r="E193" s="18">
        <f>F193</f>
        <v>0</v>
      </c>
      <c r="F193" s="76"/>
      <c r="G193" s="31">
        <f t="shared" si="21"/>
        <v>0</v>
      </c>
      <c r="H193" s="37">
        <f t="shared" si="23"/>
        <v>20000</v>
      </c>
      <c r="I193" s="36"/>
      <c r="J193" s="38"/>
    </row>
    <row r="194" spans="1:10" s="40" customFormat="1" ht="21">
      <c r="A194" s="28">
        <v>610200</v>
      </c>
      <c r="B194" s="29" t="s">
        <v>145</v>
      </c>
      <c r="C194" s="35">
        <v>15000</v>
      </c>
      <c r="D194" s="30">
        <f t="shared" si="24"/>
        <v>0.02727272727272727</v>
      </c>
      <c r="E194" s="18">
        <f>F194</f>
        <v>0</v>
      </c>
      <c r="F194" s="75"/>
      <c r="G194" s="31">
        <f t="shared" si="21"/>
        <v>0</v>
      </c>
      <c r="H194" s="37">
        <f t="shared" si="23"/>
        <v>15000</v>
      </c>
      <c r="I194" s="36"/>
      <c r="J194" s="38"/>
    </row>
    <row r="195" spans="1:10" ht="21">
      <c r="A195" s="28"/>
      <c r="B195" s="29"/>
      <c r="C195" s="16"/>
      <c r="D195" s="30"/>
      <c r="E195" s="18"/>
      <c r="F195" s="75"/>
      <c r="G195" s="31"/>
      <c r="H195" s="37"/>
      <c r="I195" s="31"/>
      <c r="J195" s="27"/>
    </row>
    <row r="196" spans="1:10" ht="22.5" customHeight="1">
      <c r="A196" s="23" t="s">
        <v>147</v>
      </c>
      <c r="B196" s="24" t="s">
        <v>148</v>
      </c>
      <c r="C196" s="25">
        <f>SUM(C197:C198)</f>
        <v>2452100</v>
      </c>
      <c r="D196" s="25">
        <f>SUM(D197:D198)</f>
        <v>4.458363636363636</v>
      </c>
      <c r="E196" s="18">
        <f>F196</f>
        <v>0</v>
      </c>
      <c r="F196" s="19">
        <f>SUM(F197:F198)</f>
        <v>0</v>
      </c>
      <c r="G196" s="31">
        <f>F196*100/C196</f>
        <v>0</v>
      </c>
      <c r="H196" s="80">
        <f>SUM(H197:H198)</f>
        <v>2452100</v>
      </c>
      <c r="I196" s="31"/>
      <c r="J196" s="27"/>
    </row>
    <row r="197" spans="1:10" ht="21">
      <c r="A197" s="28">
        <v>429000</v>
      </c>
      <c r="B197" s="29" t="s">
        <v>189</v>
      </c>
      <c r="C197" s="16">
        <v>2152000</v>
      </c>
      <c r="D197" s="30">
        <f>C197*100/55000000</f>
        <v>3.9127272727272726</v>
      </c>
      <c r="E197" s="18">
        <f>F197</f>
        <v>0</v>
      </c>
      <c r="F197" s="75"/>
      <c r="G197" s="31">
        <f>F197*100/C197</f>
        <v>0</v>
      </c>
      <c r="H197" s="32">
        <f>C197-F197</f>
        <v>2152000</v>
      </c>
      <c r="I197" s="31"/>
      <c r="J197" s="27"/>
    </row>
    <row r="198" spans="1:10" ht="21">
      <c r="A198" s="28">
        <v>429000</v>
      </c>
      <c r="B198" s="29" t="s">
        <v>190</v>
      </c>
      <c r="C198" s="16">
        <v>300100</v>
      </c>
      <c r="D198" s="30">
        <f>C198*100/55000000</f>
        <v>0.5456363636363636</v>
      </c>
      <c r="E198" s="18">
        <f>F198</f>
        <v>0</v>
      </c>
      <c r="F198" s="75"/>
      <c r="G198" s="31">
        <f>F198*100/C198</f>
        <v>0</v>
      </c>
      <c r="H198" s="32">
        <f>C198-F198</f>
        <v>300100</v>
      </c>
      <c r="I198" s="31"/>
      <c r="J198" s="27"/>
    </row>
    <row r="199" spans="1:10" ht="21">
      <c r="A199" s="28"/>
      <c r="B199" s="29"/>
      <c r="C199" s="16"/>
      <c r="D199" s="30"/>
      <c r="E199" s="18"/>
      <c r="F199" s="19"/>
      <c r="G199" s="31"/>
      <c r="H199" s="34"/>
      <c r="I199" s="31"/>
      <c r="J199" s="27"/>
    </row>
    <row r="200" spans="1:10" ht="21">
      <c r="A200" s="23" t="s">
        <v>152</v>
      </c>
      <c r="B200" s="24" t="s">
        <v>149</v>
      </c>
      <c r="C200" s="25">
        <f>SUM(C201:C202)</f>
        <v>25000</v>
      </c>
      <c r="D200" s="25">
        <f>SUM(D201:D202)</f>
        <v>0.045454545454545456</v>
      </c>
      <c r="E200" s="18">
        <f>F200</f>
        <v>0</v>
      </c>
      <c r="F200" s="19">
        <f>SUM(F201:F202)</f>
        <v>0</v>
      </c>
      <c r="G200" s="31">
        <f>F200*100/C200</f>
        <v>0</v>
      </c>
      <c r="H200" s="80">
        <f>SUM(H201:H202)</f>
        <v>25000</v>
      </c>
      <c r="I200" s="31"/>
      <c r="J200" s="27"/>
    </row>
    <row r="201" spans="1:10" ht="21">
      <c r="A201" s="28">
        <v>320200</v>
      </c>
      <c r="B201" s="29" t="s">
        <v>150</v>
      </c>
      <c r="C201" s="16">
        <v>15000</v>
      </c>
      <c r="D201" s="30">
        <f>C201*100/55000000</f>
        <v>0.02727272727272727</v>
      </c>
      <c r="E201" s="18">
        <f>F201</f>
        <v>0</v>
      </c>
      <c r="F201" s="75"/>
      <c r="G201" s="31">
        <f>F201*100/C201</f>
        <v>0</v>
      </c>
      <c r="H201" s="32">
        <f>C201-F201</f>
        <v>15000</v>
      </c>
      <c r="I201" s="31"/>
      <c r="J201" s="27"/>
    </row>
    <row r="202" spans="1:10" ht="21">
      <c r="A202" s="28">
        <v>331000</v>
      </c>
      <c r="B202" s="29" t="s">
        <v>151</v>
      </c>
      <c r="C202" s="16">
        <v>10000</v>
      </c>
      <c r="D202" s="30">
        <f>C202*100/55000000</f>
        <v>0.01818181818181818</v>
      </c>
      <c r="E202" s="18">
        <f>F202</f>
        <v>0</v>
      </c>
      <c r="F202" s="75"/>
      <c r="G202" s="31">
        <f>F202*100/C202</f>
        <v>0</v>
      </c>
      <c r="H202" s="32">
        <f>C202-F202</f>
        <v>10000</v>
      </c>
      <c r="I202" s="31"/>
      <c r="J202" s="27"/>
    </row>
    <row r="203" spans="1:10" ht="21">
      <c r="A203" s="28"/>
      <c r="B203" s="29"/>
      <c r="C203" s="16"/>
      <c r="D203" s="30"/>
      <c r="E203" s="18"/>
      <c r="F203" s="75"/>
      <c r="G203" s="31"/>
      <c r="H203" s="32"/>
      <c r="I203" s="31"/>
      <c r="J203" s="27"/>
    </row>
    <row r="204" spans="1:10" ht="21">
      <c r="A204" s="23" t="s">
        <v>146</v>
      </c>
      <c r="B204" s="24" t="s">
        <v>153</v>
      </c>
      <c r="C204" s="25">
        <f>SUM(C205:C207)</f>
        <v>334400</v>
      </c>
      <c r="D204" s="25">
        <f>SUM(D205:D207)</f>
        <v>0.608</v>
      </c>
      <c r="E204" s="18">
        <f>F204</f>
        <v>360</v>
      </c>
      <c r="F204" s="19">
        <f>SUM(F205:F207)</f>
        <v>360</v>
      </c>
      <c r="G204" s="31">
        <f>F204*100/C204</f>
        <v>0.1076555023923445</v>
      </c>
      <c r="H204" s="80">
        <f>SUM(H205:H207)</f>
        <v>334040</v>
      </c>
      <c r="I204" s="31"/>
      <c r="J204" s="27"/>
    </row>
    <row r="205" spans="1:10" ht="21">
      <c r="A205" s="28">
        <v>320200</v>
      </c>
      <c r="B205" s="29" t="s">
        <v>154</v>
      </c>
      <c r="C205" s="16">
        <v>15000</v>
      </c>
      <c r="D205" s="30">
        <f>C205*100/55000000</f>
        <v>0.02727272727272727</v>
      </c>
      <c r="E205" s="18">
        <f>F205</f>
        <v>0</v>
      </c>
      <c r="F205" s="75"/>
      <c r="G205" s="31">
        <f>F205*100/C205</f>
        <v>0</v>
      </c>
      <c r="H205" s="32">
        <f>C205-F205</f>
        <v>15000</v>
      </c>
      <c r="I205" s="31"/>
      <c r="J205" s="27"/>
    </row>
    <row r="206" spans="1:10" ht="21">
      <c r="A206" s="28">
        <v>320200</v>
      </c>
      <c r="B206" s="29" t="s">
        <v>191</v>
      </c>
      <c r="C206" s="16">
        <v>20000</v>
      </c>
      <c r="D206" s="30">
        <f>C206*100/55000000</f>
        <v>0.03636363636363636</v>
      </c>
      <c r="E206" s="18">
        <f>F206</f>
        <v>360</v>
      </c>
      <c r="F206" s="75">
        <v>360</v>
      </c>
      <c r="G206" s="31">
        <f>F206*100/C206</f>
        <v>1.8</v>
      </c>
      <c r="H206" s="32">
        <f>C206-F206</f>
        <v>19640</v>
      </c>
      <c r="I206" s="31"/>
      <c r="J206" s="27"/>
    </row>
    <row r="207" spans="1:10" ht="21">
      <c r="A207" s="28">
        <v>420900</v>
      </c>
      <c r="B207" s="29" t="s">
        <v>192</v>
      </c>
      <c r="C207" s="16">
        <v>299400</v>
      </c>
      <c r="D207" s="30">
        <f>C207*100/55000000</f>
        <v>0.5443636363636364</v>
      </c>
      <c r="E207" s="18">
        <f>F207</f>
        <v>0</v>
      </c>
      <c r="F207" s="75"/>
      <c r="G207" s="31">
        <f>F207*100/C207</f>
        <v>0</v>
      </c>
      <c r="H207" s="32">
        <f>C207-F207</f>
        <v>299400</v>
      </c>
      <c r="I207" s="31"/>
      <c r="J207" s="27"/>
    </row>
    <row r="208" spans="1:10" ht="21">
      <c r="A208" s="28"/>
      <c r="B208" s="29"/>
      <c r="C208" s="16"/>
      <c r="D208" s="30"/>
      <c r="E208" s="18"/>
      <c r="F208" s="19"/>
      <c r="G208" s="31"/>
      <c r="H208" s="34"/>
      <c r="I208" s="31"/>
      <c r="J208" s="27"/>
    </row>
    <row r="209" spans="1:10" ht="21">
      <c r="A209" s="14" t="s">
        <v>32</v>
      </c>
      <c r="B209" s="15" t="s">
        <v>16</v>
      </c>
      <c r="C209" s="16"/>
      <c r="D209" s="30"/>
      <c r="E209" s="18"/>
      <c r="F209" s="19"/>
      <c r="G209" s="31"/>
      <c r="H209" s="34"/>
      <c r="I209" s="31"/>
      <c r="J209" s="27"/>
    </row>
    <row r="210" spans="1:10" ht="21">
      <c r="A210" s="14" t="s">
        <v>33</v>
      </c>
      <c r="B210" s="15" t="s">
        <v>17</v>
      </c>
      <c r="C210" s="16"/>
      <c r="D210" s="30"/>
      <c r="E210" s="18"/>
      <c r="F210" s="19"/>
      <c r="G210" s="31"/>
      <c r="H210" s="34"/>
      <c r="I210" s="31"/>
      <c r="J210" s="27"/>
    </row>
    <row r="211" spans="1:10" ht="21">
      <c r="A211" s="23" t="s">
        <v>34</v>
      </c>
      <c r="B211" s="24" t="s">
        <v>18</v>
      </c>
      <c r="C211" s="25">
        <f>SUM(C212:C219)</f>
        <v>20317187</v>
      </c>
      <c r="D211" s="25">
        <f>SUM(D212:D219)</f>
        <v>36.94034</v>
      </c>
      <c r="E211" s="18">
        <f aca="true" t="shared" si="25" ref="E211:E218">F211</f>
        <v>10191508.2</v>
      </c>
      <c r="F211" s="19">
        <f>SUM(F212:F219)</f>
        <v>10191508.2</v>
      </c>
      <c r="G211" s="31">
        <f aca="true" t="shared" si="26" ref="G211:G219">F211*100/C211</f>
        <v>50.16200421839893</v>
      </c>
      <c r="H211" s="80">
        <f>SUM(H212:H219)</f>
        <v>10125678.8</v>
      </c>
      <c r="I211" s="31"/>
      <c r="J211" s="27"/>
    </row>
    <row r="212" spans="1:10" ht="21">
      <c r="A212" s="45">
        <v>110300</v>
      </c>
      <c r="B212" s="29" t="s">
        <v>48</v>
      </c>
      <c r="C212" s="16">
        <v>120000</v>
      </c>
      <c r="D212" s="30">
        <f>C212*100/55000000</f>
        <v>0.21818181818181817</v>
      </c>
      <c r="E212" s="18">
        <f t="shared" si="25"/>
        <v>30089</v>
      </c>
      <c r="F212" s="75">
        <v>30089</v>
      </c>
      <c r="G212" s="31">
        <f t="shared" si="26"/>
        <v>25.074166666666667</v>
      </c>
      <c r="H212" s="32">
        <f aca="true" t="shared" si="27" ref="H212:H219">C212-F212</f>
        <v>89911</v>
      </c>
      <c r="I212" s="31"/>
      <c r="J212" s="27"/>
    </row>
    <row r="213" spans="1:10" ht="21">
      <c r="A213" s="45">
        <v>110300</v>
      </c>
      <c r="B213" s="29" t="s">
        <v>155</v>
      </c>
      <c r="C213" s="16">
        <v>8000</v>
      </c>
      <c r="D213" s="30">
        <f aca="true" t="shared" si="28" ref="D213:D219">C213*100/55000000</f>
        <v>0.014545454545454545</v>
      </c>
      <c r="E213" s="18">
        <f t="shared" si="25"/>
        <v>4200</v>
      </c>
      <c r="F213" s="75">
        <v>4200</v>
      </c>
      <c r="G213" s="31">
        <f t="shared" si="26"/>
        <v>52.5</v>
      </c>
      <c r="H213" s="32">
        <f t="shared" si="27"/>
        <v>3800</v>
      </c>
      <c r="I213" s="31"/>
      <c r="J213" s="27"/>
    </row>
    <row r="214" spans="1:10" ht="21">
      <c r="A214" s="45">
        <v>110700</v>
      </c>
      <c r="B214" s="29" t="s">
        <v>104</v>
      </c>
      <c r="C214" s="16">
        <v>15000000</v>
      </c>
      <c r="D214" s="30">
        <f t="shared" si="28"/>
        <v>27.272727272727273</v>
      </c>
      <c r="E214" s="18">
        <f t="shared" si="25"/>
        <v>7444800</v>
      </c>
      <c r="F214" s="75">
        <v>7444800</v>
      </c>
      <c r="G214" s="31">
        <f t="shared" si="26"/>
        <v>49.632</v>
      </c>
      <c r="H214" s="32">
        <f t="shared" si="27"/>
        <v>7555200</v>
      </c>
      <c r="I214" s="31"/>
      <c r="J214" s="27"/>
    </row>
    <row r="215" spans="1:10" ht="21">
      <c r="A215" s="45">
        <v>110800</v>
      </c>
      <c r="B215" s="29" t="s">
        <v>105</v>
      </c>
      <c r="C215" s="16">
        <v>4200000</v>
      </c>
      <c r="D215" s="30">
        <f t="shared" si="28"/>
        <v>7.636363636363637</v>
      </c>
      <c r="E215" s="18">
        <f t="shared" si="25"/>
        <v>2032400</v>
      </c>
      <c r="F215" s="75">
        <v>2032400</v>
      </c>
      <c r="G215" s="31">
        <f t="shared" si="26"/>
        <v>48.39047619047619</v>
      </c>
      <c r="H215" s="32">
        <f t="shared" si="27"/>
        <v>2167600</v>
      </c>
      <c r="I215" s="31"/>
      <c r="J215" s="27"/>
    </row>
    <row r="216" spans="1:10" ht="21">
      <c r="A216" s="45">
        <v>110900</v>
      </c>
      <c r="B216" s="29" t="s">
        <v>65</v>
      </c>
      <c r="C216" s="16">
        <v>30000</v>
      </c>
      <c r="D216" s="30">
        <f t="shared" si="28"/>
        <v>0.05454545454545454</v>
      </c>
      <c r="E216" s="18">
        <f t="shared" si="25"/>
        <v>3000</v>
      </c>
      <c r="F216" s="75">
        <v>3000</v>
      </c>
      <c r="G216" s="31">
        <f t="shared" si="26"/>
        <v>10</v>
      </c>
      <c r="H216" s="34">
        <f t="shared" si="27"/>
        <v>27000</v>
      </c>
      <c r="I216" s="31"/>
      <c r="J216" s="27"/>
    </row>
    <row r="217" spans="1:10" ht="21">
      <c r="A217" s="46">
        <v>111000</v>
      </c>
      <c r="B217" s="47" t="s">
        <v>70</v>
      </c>
      <c r="C217" s="48">
        <v>189187</v>
      </c>
      <c r="D217" s="30">
        <f t="shared" si="28"/>
        <v>0.34397636363636364</v>
      </c>
      <c r="E217" s="18">
        <f t="shared" si="25"/>
        <v>0</v>
      </c>
      <c r="F217" s="75"/>
      <c r="G217" s="31">
        <f t="shared" si="26"/>
        <v>0</v>
      </c>
      <c r="H217" s="34">
        <f t="shared" si="27"/>
        <v>189187</v>
      </c>
      <c r="I217" s="31"/>
      <c r="J217" s="27"/>
    </row>
    <row r="218" spans="1:10" s="40" customFormat="1" ht="21">
      <c r="A218" s="45">
        <v>111100</v>
      </c>
      <c r="B218" s="82" t="s">
        <v>87</v>
      </c>
      <c r="C218" s="35">
        <v>250000</v>
      </c>
      <c r="D218" s="30">
        <f t="shared" si="28"/>
        <v>0.45454545454545453</v>
      </c>
      <c r="E218" s="18">
        <f t="shared" si="25"/>
        <v>250000</v>
      </c>
      <c r="F218" s="76">
        <v>250000</v>
      </c>
      <c r="G218" s="31">
        <f t="shared" si="26"/>
        <v>100</v>
      </c>
      <c r="H218" s="37">
        <f t="shared" si="27"/>
        <v>0</v>
      </c>
      <c r="I218" s="36"/>
      <c r="J218" s="38"/>
    </row>
    <row r="219" spans="1:10" s="40" customFormat="1" ht="21">
      <c r="A219" s="45">
        <v>120100</v>
      </c>
      <c r="B219" s="29" t="s">
        <v>66</v>
      </c>
      <c r="C219" s="35">
        <f>260000+260000</f>
        <v>520000</v>
      </c>
      <c r="D219" s="30">
        <f t="shared" si="28"/>
        <v>0.9454545454545454</v>
      </c>
      <c r="E219" s="18">
        <f>F219</f>
        <v>427019.2</v>
      </c>
      <c r="F219" s="75">
        <v>427019.2</v>
      </c>
      <c r="G219" s="31">
        <f t="shared" si="26"/>
        <v>82.11907692307692</v>
      </c>
      <c r="H219" s="37">
        <f t="shared" si="27"/>
        <v>92980.79999999999</v>
      </c>
      <c r="I219" s="36"/>
      <c r="J219" s="38"/>
    </row>
    <row r="220" spans="1:13" s="52" customFormat="1" ht="21.75" thickBot="1">
      <c r="A220" s="85" t="s">
        <v>49</v>
      </c>
      <c r="B220" s="86"/>
      <c r="C220" s="49">
        <f aca="true" t="shared" si="29" ref="C220:H220">C8+C48+C71+C82+C116+C140+C175+C183+C187+C196+C200+C204+C211</f>
        <v>55000000</v>
      </c>
      <c r="D220" s="49">
        <f t="shared" si="29"/>
        <v>100</v>
      </c>
      <c r="E220" s="49">
        <f t="shared" si="29"/>
        <v>20680745.27</v>
      </c>
      <c r="F220" s="49">
        <f t="shared" si="29"/>
        <v>20680745.27</v>
      </c>
      <c r="G220" s="49">
        <f t="shared" si="29"/>
        <v>58.80624508664493</v>
      </c>
      <c r="H220" s="49">
        <f t="shared" si="29"/>
        <v>34319254.730000004</v>
      </c>
      <c r="I220" s="49">
        <f>SUM(I9:I219)</f>
        <v>0</v>
      </c>
      <c r="J220" s="49"/>
      <c r="K220" s="50"/>
      <c r="L220" s="51"/>
      <c r="M220" s="51"/>
    </row>
    <row r="221" spans="1:13" s="52" customFormat="1" ht="21.75" thickTop="1">
      <c r="A221" s="53"/>
      <c r="B221" s="53"/>
      <c r="C221" s="54"/>
      <c r="D221" s="54"/>
      <c r="E221" s="54"/>
      <c r="F221" s="54"/>
      <c r="G221" s="54"/>
      <c r="H221" s="54"/>
      <c r="I221" s="54"/>
      <c r="J221" s="54"/>
      <c r="K221" s="50"/>
      <c r="L221" s="51"/>
      <c r="M221" s="51"/>
    </row>
    <row r="222" spans="1:13" s="52" customFormat="1" ht="21">
      <c r="A222" s="53"/>
      <c r="B222" s="53"/>
      <c r="C222" s="54"/>
      <c r="D222" s="54"/>
      <c r="E222" s="54"/>
      <c r="F222" s="54"/>
      <c r="G222" s="54"/>
      <c r="H222" s="54"/>
      <c r="I222" s="54"/>
      <c r="J222" s="54"/>
      <c r="K222" s="50"/>
      <c r="L222" s="51"/>
      <c r="M222" s="51"/>
    </row>
    <row r="223" spans="1:7" s="59" customFormat="1" ht="20.25" customHeight="1">
      <c r="A223" s="55"/>
      <c r="B223" s="55"/>
      <c r="C223" s="56"/>
      <c r="D223" s="50"/>
      <c r="E223" s="50"/>
      <c r="F223" s="57"/>
      <c r="G223" s="58"/>
    </row>
    <row r="224" spans="2:12" ht="32.25" customHeight="1">
      <c r="B224" s="60"/>
      <c r="C224" s="61"/>
      <c r="D224" s="62"/>
      <c r="E224" s="63"/>
      <c r="F224" s="64"/>
      <c r="G224" s="65"/>
      <c r="H224" s="66"/>
      <c r="I224" s="65"/>
      <c r="L224" s="33"/>
    </row>
    <row r="225" spans="2:12" ht="21">
      <c r="B225" s="67"/>
      <c r="C225" s="68"/>
      <c r="D225" s="3"/>
      <c r="F225" s="3"/>
      <c r="G225" s="69"/>
      <c r="H225" s="42"/>
      <c r="L225" s="33"/>
    </row>
    <row r="226" spans="1:10" ht="21">
      <c r="A226" s="1"/>
      <c r="B226" s="67"/>
      <c r="C226" s="68"/>
      <c r="D226" s="68"/>
      <c r="F226" s="3"/>
      <c r="G226" s="70"/>
      <c r="H226" s="42"/>
      <c r="I226" s="42"/>
      <c r="J226" s="42"/>
    </row>
    <row r="233" spans="1:6" ht="21">
      <c r="A233" s="1"/>
      <c r="B233" s="1"/>
      <c r="C233" s="1"/>
      <c r="D233" s="1"/>
      <c r="E233" s="1"/>
      <c r="F233" s="1"/>
    </row>
  </sheetData>
  <sheetProtection/>
  <mergeCells count="4">
    <mergeCell ref="A1:J1"/>
    <mergeCell ref="A2:J2"/>
    <mergeCell ref="A3:J3"/>
    <mergeCell ref="A220:B220"/>
  </mergeCells>
  <printOptions/>
  <pageMargins left="0.1968503937007874" right="0" top="0.7874015748031497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2021-04-05T06:37:10Z</cp:lastPrinted>
  <dcterms:created xsi:type="dcterms:W3CDTF">2002-12-05T07:17:49Z</dcterms:created>
  <dcterms:modified xsi:type="dcterms:W3CDTF">2021-10-08T08:48:46Z</dcterms:modified>
  <cp:category/>
  <cp:version/>
  <cp:contentType/>
  <cp:contentStatus/>
</cp:coreProperties>
</file>